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unter number\"/>
    </mc:Choice>
  </mc:AlternateContent>
  <xr:revisionPtr revIDLastSave="0" documentId="13_ncr:1_{F89655B1-3B4B-4625-BF72-0E40936037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H14" i="1"/>
  <c r="H15" i="1" s="1"/>
  <c r="J13" i="1"/>
  <c r="G13" i="1"/>
  <c r="G15" i="1" s="1"/>
  <c r="E13" i="1"/>
  <c r="E12" i="1"/>
  <c r="J12" i="1" s="1"/>
  <c r="E11" i="1"/>
  <c r="J11" i="1" s="1"/>
  <c r="J10" i="1"/>
  <c r="F9" i="1"/>
  <c r="F15" i="1" s="1"/>
  <c r="E9" i="1"/>
  <c r="J9" i="1" s="1"/>
  <c r="E8" i="1"/>
  <c r="J8" i="1" s="1"/>
  <c r="J7" i="1"/>
  <c r="E6" i="1"/>
  <c r="J6" i="1" s="1"/>
  <c r="J5" i="1"/>
  <c r="E5" i="1"/>
  <c r="J4" i="1"/>
  <c r="E4" i="1"/>
  <c r="E3" i="1"/>
  <c r="J3" i="1" s="1"/>
  <c r="J15" i="1" l="1"/>
  <c r="E15" i="1"/>
  <c r="J14" i="1"/>
</calcChain>
</file>

<file path=xl/sharedStrings.xml><?xml version="1.0" encoding="utf-8"?>
<sst xmlns="http://schemas.openxmlformats.org/spreadsheetml/2006/main" count="64" uniqueCount="33">
  <si>
    <r>
      <t>Опис/</t>
    </r>
    <r>
      <rPr>
        <b/>
        <sz val="11"/>
        <rFont val="Times New Roman"/>
        <family val="1"/>
        <charset val="204"/>
      </rPr>
      <t>Përshkrimi</t>
    </r>
  </si>
  <si>
    <r>
      <t>Основен Буџет/</t>
    </r>
    <r>
      <rPr>
        <b/>
        <sz val="11"/>
        <color indexed="8"/>
        <rFont val="Times New Roman"/>
        <family val="1"/>
        <charset val="204"/>
      </rPr>
      <t>Buxheti Themelor</t>
    </r>
  </si>
  <si>
    <r>
      <t>Дотации/</t>
    </r>
    <r>
      <rPr>
        <b/>
        <sz val="11"/>
        <rFont val="Times New Roman"/>
        <family val="1"/>
        <charset val="204"/>
      </rPr>
      <t>Dotacione</t>
    </r>
  </si>
  <si>
    <r>
      <t>Донации/</t>
    </r>
    <r>
      <rPr>
        <b/>
        <sz val="11"/>
        <rFont val="Times New Roman"/>
        <family val="1"/>
        <charset val="204"/>
      </rPr>
      <t>Donacione</t>
    </r>
  </si>
  <si>
    <r>
      <t>Кредити/</t>
    </r>
    <r>
      <rPr>
        <b/>
        <sz val="11"/>
        <rFont val="Times New Roman"/>
        <family val="1"/>
        <charset val="204"/>
      </rPr>
      <t>Kredite</t>
    </r>
  </si>
  <si>
    <r>
      <t>Вкупно/</t>
    </r>
    <r>
      <rPr>
        <b/>
        <sz val="11"/>
        <rFont val="Times New Roman"/>
        <family val="1"/>
        <charset val="204"/>
      </rPr>
      <t>Gjithsej</t>
    </r>
  </si>
  <si>
    <r>
      <t>Реализација/</t>
    </r>
    <r>
      <rPr>
        <b/>
        <sz val="11"/>
        <color indexed="8"/>
        <rFont val="Times New Roman"/>
        <family val="1"/>
        <charset val="204"/>
      </rPr>
      <t>Realizimi</t>
    </r>
  </si>
  <si>
    <t>711</t>
  </si>
  <si>
    <r>
      <t>Данок на доход, од добивка и од капитални добивки/</t>
    </r>
    <r>
      <rPr>
        <sz val="10"/>
        <rFont val="Times New Roman"/>
        <family val="1"/>
        <charset val="204"/>
      </rPr>
      <t>Tatim nga të ardhurat, nga fitimet dhe fitimet kapitale</t>
    </r>
  </si>
  <si>
    <t>713</t>
  </si>
  <si>
    <r>
      <t>Даноци на имот/</t>
    </r>
    <r>
      <rPr>
        <sz val="10"/>
        <rFont val="Times New Roman"/>
        <family val="1"/>
        <charset val="204"/>
      </rPr>
      <t>Tatim në pronësi</t>
    </r>
  </si>
  <si>
    <t>717</t>
  </si>
  <si>
    <r>
      <t>Даноци на спесифични услуги/</t>
    </r>
    <r>
      <rPr>
        <sz val="10"/>
        <rFont val="Times New Roman"/>
        <family val="1"/>
        <charset val="204"/>
      </rPr>
      <t>Tatime nga shërbime specifike</t>
    </r>
  </si>
  <si>
    <t>718</t>
  </si>
  <si>
    <r>
      <t>Такси на користење или дозволи за вршење на дејност/</t>
    </r>
    <r>
      <rPr>
        <sz val="10"/>
        <rFont val="Times New Roman"/>
        <family val="1"/>
        <charset val="204"/>
      </rPr>
      <t>Taksa për shfrytëzim ose leje për ushtrimin e veprimtarisë</t>
    </r>
  </si>
  <si>
    <t>721</t>
  </si>
  <si>
    <r>
      <t>Претприемачки приходи и приходи од имот/</t>
    </r>
    <r>
      <rPr>
        <sz val="10"/>
        <rFont val="Times New Roman"/>
        <family val="1"/>
        <charset val="204"/>
      </rPr>
      <t>Të ardhurat nga sipërmarrjet dhe të ardhura nga pronësia</t>
    </r>
  </si>
  <si>
    <t>722</t>
  </si>
  <si>
    <r>
      <t>Глоби, судски и административни такси/</t>
    </r>
    <r>
      <rPr>
        <sz val="10"/>
        <rFont val="Times New Roman"/>
        <family val="1"/>
        <charset val="204"/>
      </rPr>
      <t>Gjoba, taksa gjygjësore dhe administrative</t>
    </r>
  </si>
  <si>
    <t>723</t>
  </si>
  <si>
    <r>
      <t xml:space="preserve">Такси и надоместоци/ </t>
    </r>
    <r>
      <rPr>
        <sz val="10"/>
        <rFont val="Times New Roman"/>
        <family val="1"/>
        <charset val="204"/>
      </rPr>
      <t>Taksa dhe kompensime</t>
    </r>
  </si>
  <si>
    <t>724</t>
  </si>
  <si>
    <r>
      <t>Други владини услуги/</t>
    </r>
    <r>
      <rPr>
        <sz val="10"/>
        <rFont val="Times New Roman"/>
        <family val="1"/>
        <charset val="204"/>
      </rPr>
      <t>Tjera shërbime Qeveritare</t>
    </r>
  </si>
  <si>
    <t>725</t>
  </si>
  <si>
    <r>
      <t>Други неданочни приходи/</t>
    </r>
    <r>
      <rPr>
        <sz val="10"/>
        <rFont val="Times New Roman"/>
        <family val="1"/>
        <charset val="204"/>
      </rPr>
      <t>Të ardhura tjera të patatimuara</t>
    </r>
  </si>
  <si>
    <t>733</t>
  </si>
  <si>
    <r>
      <t>Продажба на земјиште и нематеријални вложувања/</t>
    </r>
    <r>
      <rPr>
        <sz val="10"/>
        <rFont val="Times New Roman"/>
        <family val="1"/>
        <charset val="204"/>
      </rPr>
      <t>Shitja e tokës dhe investime jomateriale</t>
    </r>
  </si>
  <si>
    <t>741</t>
  </si>
  <si>
    <r>
      <t xml:space="preserve">Tрансфери од други нивоа на власт/ </t>
    </r>
    <r>
      <rPr>
        <sz val="10"/>
        <rFont val="Times New Roman"/>
        <family val="1"/>
        <charset val="204"/>
      </rPr>
      <t>Transfere nga nivele tjera të qeverisë</t>
    </r>
  </si>
  <si>
    <t>742</t>
  </si>
  <si>
    <r>
      <t>Донации од странство</t>
    </r>
    <r>
      <rPr>
        <sz val="10"/>
        <rFont val="Arial"/>
        <family val="2"/>
        <charset val="204"/>
      </rPr>
      <t>/</t>
    </r>
    <r>
      <rPr>
        <sz val="10"/>
        <rFont val="Times New Roman"/>
        <family val="1"/>
        <charset val="204"/>
      </rPr>
      <t>Donacione nga vendet e jashtme</t>
    </r>
  </si>
  <si>
    <r>
      <t>КИЧЕВО/</t>
    </r>
    <r>
      <rPr>
        <b/>
        <sz val="10"/>
        <rFont val="Times New Roman"/>
        <family val="1"/>
        <charset val="204"/>
      </rPr>
      <t>KËRÇOVË</t>
    </r>
  </si>
  <si>
    <r>
      <t>Самофинансирачки/</t>
    </r>
    <r>
      <rPr>
        <b/>
        <sz val="11"/>
        <rFont val="Times New Roman"/>
        <family val="1"/>
        <charset val="204"/>
      </rPr>
      <t>A.Vetëfinanciare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</si>
</sst>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0"/>
      <name val="MAC C Times"/>
      <family val="1"/>
    </font>
    <font>
      <b/>
      <sz val="10"/>
      <name val="MAC C Times"/>
      <family val="1"/>
    </font>
    <font>
      <b/>
      <sz val="11"/>
      <color indexed="8"/>
      <name val="MAC C Times"/>
      <family val="1"/>
      <charset val="204"/>
    </font>
    <font>
      <b/>
      <sz val="11"/>
      <name val="MAC C Times"/>
      <family val="1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1" xfId="1" applyFont="1" applyBorder="1"/>
    <xf numFmtId="0" fontId="3" fillId="2" borderId="1" xfId="1" applyFont="1" applyFill="1" applyBorder="1"/>
    <xf numFmtId="3" fontId="4" fillId="0" borderId="2" xfId="0" applyNumberFormat="1" applyFont="1" applyBorder="1" applyAlignment="1">
      <alignment vertical="center"/>
    </xf>
    <xf numFmtId="3" fontId="5" fillId="0" borderId="2" xfId="0" applyNumberFormat="1" applyFont="1" applyBorder="1"/>
    <xf numFmtId="3" fontId="5" fillId="0" borderId="1" xfId="0" applyNumberFormat="1" applyFont="1" applyBorder="1"/>
    <xf numFmtId="3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/>
    <xf numFmtId="0" fontId="3" fillId="2" borderId="1" xfId="0" applyFont="1" applyFill="1" applyBorder="1"/>
    <xf numFmtId="3" fontId="3" fillId="2" borderId="1" xfId="0" applyNumberFormat="1" applyFont="1" applyFill="1" applyBorder="1"/>
    <xf numFmtId="0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C1" workbookViewId="0">
      <selection activeCell="J18" sqref="J18"/>
    </sheetView>
  </sheetViews>
  <sheetFormatPr defaultRowHeight="15"/>
  <cols>
    <col min="1" max="1" width="19" bestFit="1" customWidth="1"/>
    <col min="2" max="2" width="90.28515625" bestFit="1" customWidth="1"/>
    <col min="3" max="3" width="31.28515625" bestFit="1" customWidth="1"/>
    <col min="4" max="4" width="34.5703125" bestFit="1" customWidth="1"/>
    <col min="5" max="10" width="20.85546875" bestFit="1" customWidth="1"/>
  </cols>
  <sheetData>
    <row r="1" spans="1:10">
      <c r="A1" s="11" t="s">
        <v>0</v>
      </c>
      <c r="B1" s="11"/>
      <c r="C1" s="12" t="s">
        <v>0</v>
      </c>
      <c r="D1" s="12"/>
      <c r="E1" s="3" t="s">
        <v>1</v>
      </c>
      <c r="F1" s="4" t="s">
        <v>32</v>
      </c>
      <c r="G1" s="4" t="s">
        <v>2</v>
      </c>
      <c r="H1" s="4" t="s">
        <v>3</v>
      </c>
      <c r="I1" s="4" t="s">
        <v>4</v>
      </c>
      <c r="J1" s="5" t="s">
        <v>5</v>
      </c>
    </row>
    <row r="2" spans="1:10">
      <c r="A2" s="11"/>
      <c r="B2" s="11"/>
      <c r="C2" s="12"/>
      <c r="D2" s="12"/>
      <c r="E2" s="6" t="s">
        <v>6</v>
      </c>
      <c r="F2" s="6" t="s">
        <v>6</v>
      </c>
      <c r="G2" s="6" t="s">
        <v>6</v>
      </c>
      <c r="H2" s="6" t="s">
        <v>6</v>
      </c>
      <c r="I2" s="6" t="s">
        <v>6</v>
      </c>
      <c r="J2" s="6" t="s">
        <v>6</v>
      </c>
    </row>
    <row r="3" spans="1:10">
      <c r="A3" s="1" t="s">
        <v>7</v>
      </c>
      <c r="B3" s="1" t="s">
        <v>8</v>
      </c>
      <c r="C3" s="7" t="s">
        <v>7</v>
      </c>
      <c r="D3" s="7" t="s">
        <v>8</v>
      </c>
      <c r="E3" s="8">
        <f>18452996+94935+60847+957</f>
        <v>18609735</v>
      </c>
      <c r="F3" s="8">
        <v>0</v>
      </c>
      <c r="G3" s="8">
        <v>0</v>
      </c>
      <c r="H3" s="8">
        <v>0</v>
      </c>
      <c r="I3" s="8">
        <v>0</v>
      </c>
      <c r="J3" s="8">
        <f t="shared" ref="J3:J14" si="0">E3+F3+G3+H3+I3</f>
        <v>18609735</v>
      </c>
    </row>
    <row r="4" spans="1:10">
      <c r="A4" s="1" t="s">
        <v>9</v>
      </c>
      <c r="B4" s="1" t="s">
        <v>10</v>
      </c>
      <c r="C4" s="7" t="s">
        <v>9</v>
      </c>
      <c r="D4" s="7" t="s">
        <v>10</v>
      </c>
      <c r="E4" s="8">
        <f>62894668+78564+215410-1041</f>
        <v>63187601</v>
      </c>
      <c r="F4" s="8">
        <v>0</v>
      </c>
      <c r="G4" s="8">
        <v>0</v>
      </c>
      <c r="H4" s="8">
        <v>0</v>
      </c>
      <c r="I4" s="8">
        <v>0</v>
      </c>
      <c r="J4" s="8">
        <f t="shared" si="0"/>
        <v>63187601</v>
      </c>
    </row>
    <row r="5" spans="1:10">
      <c r="A5" s="1" t="s">
        <v>11</v>
      </c>
      <c r="B5" s="1" t="s">
        <v>12</v>
      </c>
      <c r="C5" s="7" t="s">
        <v>11</v>
      </c>
      <c r="D5" s="7" t="s">
        <v>12</v>
      </c>
      <c r="E5" s="8">
        <f>127189963+12000+18500+68136</f>
        <v>127288599</v>
      </c>
      <c r="F5" s="8">
        <v>0</v>
      </c>
      <c r="G5" s="8">
        <v>0</v>
      </c>
      <c r="H5" s="8">
        <v>0</v>
      </c>
      <c r="I5" s="8">
        <v>0</v>
      </c>
      <c r="J5" s="8">
        <f t="shared" si="0"/>
        <v>127288599</v>
      </c>
    </row>
    <row r="6" spans="1:10">
      <c r="A6" s="1" t="s">
        <v>13</v>
      </c>
      <c r="B6" s="1" t="s">
        <v>14</v>
      </c>
      <c r="C6" s="7" t="s">
        <v>13</v>
      </c>
      <c r="D6" s="7" t="s">
        <v>14</v>
      </c>
      <c r="E6" s="8">
        <f>600+76890</f>
        <v>77490</v>
      </c>
      <c r="F6" s="8">
        <v>0</v>
      </c>
      <c r="G6" s="8">
        <v>0</v>
      </c>
      <c r="H6" s="8">
        <v>0</v>
      </c>
      <c r="I6" s="8">
        <v>0</v>
      </c>
      <c r="J6" s="8">
        <f t="shared" si="0"/>
        <v>77490</v>
      </c>
    </row>
    <row r="7" spans="1:10">
      <c r="A7" s="1" t="s">
        <v>15</v>
      </c>
      <c r="B7" s="1" t="s">
        <v>16</v>
      </c>
      <c r="C7" s="7" t="s">
        <v>15</v>
      </c>
      <c r="D7" s="7" t="s">
        <v>16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f t="shared" si="0"/>
        <v>0</v>
      </c>
    </row>
    <row r="8" spans="1:10">
      <c r="A8" s="1" t="s">
        <v>17</v>
      </c>
      <c r="B8" s="1" t="s">
        <v>18</v>
      </c>
      <c r="C8" s="7" t="s">
        <v>17</v>
      </c>
      <c r="D8" s="7" t="s">
        <v>18</v>
      </c>
      <c r="E8" s="8">
        <f>1689211+15154</f>
        <v>1704365</v>
      </c>
      <c r="F8" s="8">
        <v>0</v>
      </c>
      <c r="G8" s="8">
        <v>0</v>
      </c>
      <c r="H8" s="8">
        <v>0</v>
      </c>
      <c r="I8" s="8">
        <v>0</v>
      </c>
      <c r="J8" s="8">
        <f t="shared" si="0"/>
        <v>1704365</v>
      </c>
    </row>
    <row r="9" spans="1:10">
      <c r="A9" s="1" t="s">
        <v>19</v>
      </c>
      <c r="B9" s="1" t="s">
        <v>20</v>
      </c>
      <c r="C9" s="7" t="s">
        <v>19</v>
      </c>
      <c r="D9" s="7" t="s">
        <v>20</v>
      </c>
      <c r="E9" s="8">
        <f>1950+6500+40142</f>
        <v>48592</v>
      </c>
      <c r="F9" s="8">
        <f>7129248+128958+472562+685559+9000+250650</f>
        <v>8675977</v>
      </c>
      <c r="G9" s="8">
        <v>0</v>
      </c>
      <c r="H9" s="8">
        <v>0</v>
      </c>
      <c r="I9" s="8">
        <v>0</v>
      </c>
      <c r="J9" s="8">
        <f t="shared" si="0"/>
        <v>8724569</v>
      </c>
    </row>
    <row r="10" spans="1:10">
      <c r="A10" s="1" t="s">
        <v>21</v>
      </c>
      <c r="B10" s="1" t="s">
        <v>22</v>
      </c>
      <c r="C10" s="7" t="s">
        <v>21</v>
      </c>
      <c r="D10" s="7" t="s">
        <v>22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f t="shared" si="0"/>
        <v>0</v>
      </c>
    </row>
    <row r="11" spans="1:10">
      <c r="A11" s="1" t="s">
        <v>23</v>
      </c>
      <c r="B11" s="1" t="s">
        <v>24</v>
      </c>
      <c r="C11" s="7" t="s">
        <v>23</v>
      </c>
      <c r="D11" s="7" t="s">
        <v>24</v>
      </c>
      <c r="E11" s="8">
        <f>2137886+2532</f>
        <v>2140418</v>
      </c>
      <c r="F11" s="8">
        <v>0</v>
      </c>
      <c r="G11" s="8">
        <v>36554</v>
      </c>
      <c r="H11" s="8">
        <v>0</v>
      </c>
      <c r="I11" s="8">
        <v>0</v>
      </c>
      <c r="J11" s="8">
        <f t="shared" si="0"/>
        <v>2176972</v>
      </c>
    </row>
    <row r="12" spans="1:10">
      <c r="A12" s="1" t="s">
        <v>25</v>
      </c>
      <c r="B12" s="1" t="s">
        <v>26</v>
      </c>
      <c r="C12" s="7" t="s">
        <v>25</v>
      </c>
      <c r="D12" s="7" t="s">
        <v>26</v>
      </c>
      <c r="E12" s="8">
        <f>10031958+175879+2765+15616</f>
        <v>10226218</v>
      </c>
      <c r="F12" s="8">
        <v>0</v>
      </c>
      <c r="G12" s="8">
        <v>0</v>
      </c>
      <c r="H12" s="8">
        <v>0</v>
      </c>
      <c r="I12" s="8">
        <v>0</v>
      </c>
      <c r="J12" s="8">
        <f t="shared" si="0"/>
        <v>10226218</v>
      </c>
    </row>
    <row r="13" spans="1:10">
      <c r="A13" s="1" t="s">
        <v>27</v>
      </c>
      <c r="B13" s="1" t="s">
        <v>28</v>
      </c>
      <c r="C13" s="7" t="s">
        <v>27</v>
      </c>
      <c r="D13" s="7" t="s">
        <v>28</v>
      </c>
      <c r="E13" s="8">
        <f>18318611+138605590</f>
        <v>156924201</v>
      </c>
      <c r="F13" s="8">
        <v>446465</v>
      </c>
      <c r="G13" s="8">
        <f>2858876+446398000+154500000+30301470+17964000</f>
        <v>652022346</v>
      </c>
      <c r="H13" s="8">
        <v>2662513</v>
      </c>
      <c r="I13" s="8">
        <v>0</v>
      </c>
      <c r="J13" s="8">
        <f t="shared" si="0"/>
        <v>812055525</v>
      </c>
    </row>
    <row r="14" spans="1:10">
      <c r="A14" s="1" t="s">
        <v>29</v>
      </c>
      <c r="B14" s="1" t="s">
        <v>30</v>
      </c>
      <c r="C14" s="7" t="s">
        <v>29</v>
      </c>
      <c r="D14" s="7" t="s">
        <v>30</v>
      </c>
      <c r="E14" s="8">
        <v>0</v>
      </c>
      <c r="F14" s="8">
        <v>0</v>
      </c>
      <c r="G14" s="8">
        <v>0</v>
      </c>
      <c r="H14" s="8">
        <f>1052093+291649+554751+582050+286492</f>
        <v>2767035</v>
      </c>
      <c r="I14" s="8">
        <v>0</v>
      </c>
      <c r="J14" s="8">
        <f t="shared" si="0"/>
        <v>2767035</v>
      </c>
    </row>
    <row r="15" spans="1:10">
      <c r="A15" s="2" t="s">
        <v>31</v>
      </c>
      <c r="B15" s="2"/>
      <c r="C15" s="9" t="s">
        <v>31</v>
      </c>
      <c r="D15" s="9"/>
      <c r="E15" s="10">
        <f t="shared" ref="E15:J15" si="1">SUM(E3:E14)</f>
        <v>380207219</v>
      </c>
      <c r="F15" s="10">
        <f t="shared" si="1"/>
        <v>9122442</v>
      </c>
      <c r="G15" s="10">
        <f t="shared" si="1"/>
        <v>652058900</v>
      </c>
      <c r="H15" s="10">
        <f t="shared" si="1"/>
        <v>5429548</v>
      </c>
      <c r="I15" s="10">
        <f t="shared" si="1"/>
        <v>0</v>
      </c>
      <c r="J15" s="10">
        <f t="shared" si="1"/>
        <v>1046818109</v>
      </c>
    </row>
  </sheetData>
  <mergeCells count="2">
    <mergeCell ref="A1:B2"/>
    <mergeCell ref="C1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Opstina Kicevo57</cp:lastModifiedBy>
  <dcterms:created xsi:type="dcterms:W3CDTF">2023-06-26T07:35:07Z</dcterms:created>
  <dcterms:modified xsi:type="dcterms:W3CDTF">2024-12-13T14:02:34Z</dcterms:modified>
</cp:coreProperties>
</file>