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<sst xmlns="http://schemas.openxmlformats.org/spreadsheetml/2006/main" count="171" uniqueCount="140">
  <si>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</si>
  <si>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</si>
  <si>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</si>
  <si>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</si>
  <si>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</si>
  <si>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</si>
  <si>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</si>
  <si>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</si>
  <si>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</si>
  <si>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</si>
  <si>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</si>
  <si>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</si>
  <si>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</si>
  <si>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</si>
  <si>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</si>
  <si>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</si>
  <si>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</si>
  <si>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</si>
  <si>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</si>
  <si>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</si>
  <si>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</si>
  <si>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</si>
  <si>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</si>
  <si>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</si>
  <si>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</si>
  <si>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</si>
  <si>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</si>
  <si>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</si>
  <si>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</si>
  <si>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</si>
  <si>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</si>
  <si>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</si>
  <si>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</si>
  <si>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</si>
  <si>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</si>
  <si>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</si>
  <si>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</si>
  <si>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</si>
  <si>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</si>
  <si>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</si>
  <si>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</si>
  <si>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</si>
  <si>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</si>
  <si>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</si>
  <si>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</si>
  <si>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</si>
  <si>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</si>
  <si>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</si>
  <si>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</si>
  <si>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</si>
  <si>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</si>
  <si>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</si>
  <si>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</si>
  <si>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</si>
  <si>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</si>
  <si>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</si>
  <si>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</si>
  <si>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</si>
  <si>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</si>
  <si>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</si>
  <si>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</si>
  <si>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</si>
  <si>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</si>
  <si>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</si>
  <si>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</si>
  <si>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</si>
  <si>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</si>
  <si>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</si>
  <si>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</si>
  <si>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</si>
  <si>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</si>
  <si>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</si>
  <si>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</si>
  <si>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</si>
  <si>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</si>
  <si>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</si>
  <si>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</si>
  <si>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</si>
  <si>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</si>
  <si>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</si>
  <si>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</si>
  <si>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</si>
  <si>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</si>
  <si>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</si>
  <si>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</si>
  <si>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</si>
  <si>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</si>
  <si>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</si>
  <si>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</si>
  <si>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</si>
  <si>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</si>
  <si>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</si>
  <si>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</si>
  <si>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</si>
  <si>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</si>
  <si>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</si>
  <si>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</si>
  <si>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</si>
  <si>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</si>
  <si>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</si>
  <si>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</si>
  <si>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</si>
  <si>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</si>
  <si>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</si>
  <si>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</si>
  <si>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</si>
  <si>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</si>
  <si>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</si>
  <si>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</si>
  <si>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</si>
  <si>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</si>
  <si>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</si>
  <si>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</si>
  <si>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</si>
  <si>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</si>
  <si>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</si>
  <si>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</si>
  <si>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</si>
  <si>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</si>
  <si>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</si>
  <si>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</si>
  <si>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</si>
  <si>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</si>
  <si>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</si>
  <si>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</si>
  <si>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</si>
  <si>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t>Donacione Kapitale</t>
  </si>
  <si>
    <r>
      <t xml:space="preserve">  </t>
    </r>
    <r>
      <rPr>
        <sz val="8"/>
        <color indexed="8"/>
        <rFont val="Times New Roman"/>
        <family val="1"/>
      </rPr>
      <t>Buxhet për vitin 2020</t>
    </r>
  </si>
  <si>
    <r>
      <t xml:space="preserve"> </t>
    </r>
    <r>
      <rPr>
        <sz val="8"/>
        <color indexed="8"/>
        <rFont val="Times New Roman"/>
        <family val="1"/>
      </rPr>
      <t>Dotacione të destinuara për vitin 2020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</si>
  <si>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2020</t>
    </r>
  </si>
  <si>
    <t>Donacione për vitin 2020</t>
  </si>
  <si>
    <r>
      <t xml:space="preserve"> </t>
    </r>
    <r>
      <rPr>
        <sz val="8"/>
        <color indexed="8"/>
        <rFont val="Times New Roman"/>
        <family val="1"/>
      </rPr>
      <t>Kredi për vitin 2020</t>
    </r>
  </si>
  <si>
    <t>Gjithsej për vitin 2020</t>
  </si>
  <si>
    <r>
      <t xml:space="preserve"> </t>
    </r>
    <r>
      <rPr>
        <sz val="8"/>
        <color indexed="8"/>
        <rFont val="Times New Roman"/>
        <family val="1"/>
      </rPr>
      <t>E ngelur për relizim deri në fund të vitit 2020</t>
    </r>
  </si>
  <si>
    <r>
      <t xml:space="preserve"> </t>
    </r>
    <r>
      <rPr>
        <sz val="8"/>
        <color indexed="8"/>
        <rFont val="Times New Roman"/>
        <family val="1"/>
      </rPr>
      <t>Realizim për katërmujorin 04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</si>
  <si>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04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</si>
  <si>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04</t>
    </r>
  </si>
  <si>
    <r>
      <t xml:space="preserve"> </t>
    </r>
    <r>
      <rPr>
        <b/>
        <sz val="12"/>
        <rFont val="Times New Roman"/>
        <family val="1"/>
      </rPr>
      <t>Dita e parashtrimit të raportit:31.01.2021</t>
    </r>
  </si>
  <si>
    <t xml:space="preserve"> Raporti periodik : prej 01.01.2020 deri 31.12.2020</t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</si>
  <si>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dt.01.01.2020, deri 31.12.2020.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</si>
</sst>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4" fillId="0" borderId="10" xfId="42" applyNumberFormat="1" applyFont="1" applyFill="1" applyBorder="1" applyAlignment="1">
      <alignment horizontal="left" wrapText="1"/>
    </xf>
    <xf numFmtId="174" fontId="34" fillId="0" borderId="0" xfId="42" applyNumberFormat="1" applyFont="1" applyFill="1" applyBorder="1" applyAlignment="1">
      <alignment horizontal="left" wrapText="1"/>
    </xf>
    <xf numFmtId="174" fontId="33" fillId="0" borderId="0" xfId="42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0">
      <selection activeCell="H21" sqref="H21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8" t="s">
        <v>24</v>
      </c>
      <c r="B1" s="89"/>
      <c r="C1" s="89"/>
    </row>
    <row r="2" spans="1:16" ht="18.75">
      <c r="A2" s="84" t="s">
        <v>139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138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5" t="s">
        <v>136</v>
      </c>
      <c r="D10" s="83" t="s">
        <v>127</v>
      </c>
      <c r="E10" s="83"/>
      <c r="F10" s="83" t="s">
        <v>128</v>
      </c>
      <c r="G10" s="83"/>
      <c r="H10" s="83" t="s">
        <v>129</v>
      </c>
      <c r="I10" s="83"/>
      <c r="J10" s="86" t="s">
        <v>130</v>
      </c>
      <c r="K10" s="83"/>
      <c r="L10" s="83" t="s">
        <v>131</v>
      </c>
      <c r="M10" s="83"/>
      <c r="N10" s="86" t="s">
        <v>132</v>
      </c>
      <c r="O10" s="83"/>
      <c r="P10" s="83"/>
    </row>
    <row r="11" spans="1:16" ht="33" customHeight="1">
      <c r="A11" s="4"/>
      <c r="B11" s="3"/>
      <c r="C11" s="85"/>
      <c r="D11" s="30" t="s">
        <v>68</v>
      </c>
      <c r="E11" s="30" t="s">
        <v>134</v>
      </c>
      <c r="F11" s="66" t="s">
        <v>0</v>
      </c>
      <c r="G11" s="30" t="s">
        <v>134</v>
      </c>
      <c r="H11" s="66" t="s">
        <v>0</v>
      </c>
      <c r="I11" s="30" t="s">
        <v>134</v>
      </c>
      <c r="J11" s="66" t="s">
        <v>0</v>
      </c>
      <c r="K11" s="30" t="s">
        <v>134</v>
      </c>
      <c r="L11" s="66" t="s">
        <v>0</v>
      </c>
      <c r="M11" s="30" t="s">
        <v>134</v>
      </c>
      <c r="N11" s="66" t="s">
        <v>0</v>
      </c>
      <c r="O11" s="30" t="s">
        <v>134</v>
      </c>
      <c r="P11" s="30" t="s">
        <v>133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80">
        <f>D20+D28+D34+D39</f>
        <v>329956900</v>
      </c>
      <c r="E13" s="80">
        <f>E20+E28+E34+E39</f>
        <v>273757175</v>
      </c>
      <c r="F13" s="80">
        <f aca="true" t="shared" si="0" ref="F13:P13">F20+F28+F34+F39</f>
        <v>460468000</v>
      </c>
      <c r="G13" s="80">
        <f t="shared" si="0"/>
        <v>459272947</v>
      </c>
      <c r="H13" s="80">
        <f t="shared" si="0"/>
        <v>23838000</v>
      </c>
      <c r="I13" s="80">
        <f t="shared" si="0"/>
        <v>6654182</v>
      </c>
      <c r="J13" s="68">
        <f t="shared" si="0"/>
        <v>27688000</v>
      </c>
      <c r="K13" s="68">
        <f t="shared" si="0"/>
        <v>17359565</v>
      </c>
      <c r="L13" s="68">
        <f t="shared" si="0"/>
        <v>0</v>
      </c>
      <c r="M13" s="68">
        <f t="shared" si="0"/>
        <v>0</v>
      </c>
      <c r="N13" s="68">
        <f t="shared" si="0"/>
        <v>841950900</v>
      </c>
      <c r="O13" s="68">
        <f t="shared" si="0"/>
        <v>757043869</v>
      </c>
      <c r="P13" s="68">
        <f t="shared" si="0"/>
        <v>84907031</v>
      </c>
    </row>
    <row r="14" spans="1:16" ht="12.75">
      <c r="A14" s="4"/>
      <c r="B14" s="3"/>
      <c r="C14" s="60" t="s">
        <v>30</v>
      </c>
      <c r="D14" s="80">
        <f>D67+D72+D77+D85+D89+D95+D100</f>
        <v>232486900</v>
      </c>
      <c r="E14" s="80">
        <f>E67+E72+E77+E85+E89+E95+E100</f>
        <v>204513739</v>
      </c>
      <c r="F14" s="80">
        <f aca="true" t="shared" si="1" ref="F14:P14">F67+F72+F77+F85+F89+F95+F100</f>
        <v>459513000</v>
      </c>
      <c r="G14" s="80">
        <f t="shared" si="1"/>
        <v>452668459</v>
      </c>
      <c r="H14" s="80">
        <f t="shared" si="1"/>
        <v>22643500</v>
      </c>
      <c r="I14" s="80">
        <f t="shared" si="1"/>
        <v>6277878</v>
      </c>
      <c r="J14" s="68">
        <f t="shared" si="1"/>
        <v>16450000</v>
      </c>
      <c r="K14" s="68">
        <f t="shared" si="1"/>
        <v>5199156</v>
      </c>
      <c r="L14" s="68">
        <f t="shared" si="1"/>
        <v>0</v>
      </c>
      <c r="M14" s="68">
        <f t="shared" si="1"/>
        <v>0</v>
      </c>
      <c r="N14" s="68">
        <f t="shared" si="1"/>
        <v>731093400</v>
      </c>
      <c r="O14" s="68">
        <f t="shared" si="1"/>
        <v>668659232</v>
      </c>
      <c r="P14" s="68">
        <f t="shared" si="1"/>
        <v>62434168</v>
      </c>
    </row>
    <row r="15" spans="1:16" ht="12.75">
      <c r="A15" s="4"/>
      <c r="B15" s="3"/>
      <c r="C15" s="19"/>
      <c r="D15" s="81"/>
      <c r="E15" s="81"/>
      <c r="F15" s="81"/>
      <c r="G15" s="81"/>
      <c r="H15" s="81"/>
      <c r="I15" s="81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80"/>
      <c r="E16" s="80"/>
      <c r="F16" s="80"/>
      <c r="G16" s="80"/>
      <c r="H16" s="80"/>
      <c r="I16" s="80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80">
        <f>D52+D57</f>
        <v>15000000</v>
      </c>
      <c r="E17" s="80">
        <f>E52+E57</f>
        <v>11858094</v>
      </c>
      <c r="F17" s="80">
        <f aca="true" t="shared" si="2" ref="F17:P17">F52+F57</f>
        <v>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15000000</v>
      </c>
      <c r="O17" s="68">
        <f t="shared" si="2"/>
        <v>11858094</v>
      </c>
      <c r="P17" s="68">
        <f t="shared" si="2"/>
        <v>3141906</v>
      </c>
    </row>
    <row r="18" spans="1:16" ht="12.75">
      <c r="A18" s="4"/>
      <c r="B18" s="3"/>
      <c r="C18" s="60" t="s">
        <v>33</v>
      </c>
      <c r="D18" s="80">
        <f>D105</f>
        <v>112470000</v>
      </c>
      <c r="E18" s="80">
        <f>E105</f>
        <v>81101530</v>
      </c>
      <c r="F18" s="80">
        <f aca="true" t="shared" si="3" ref="F18:P18">F105</f>
        <v>955000</v>
      </c>
      <c r="G18" s="80">
        <f t="shared" si="3"/>
        <v>948178</v>
      </c>
      <c r="H18" s="80">
        <f t="shared" si="3"/>
        <v>1194500</v>
      </c>
      <c r="I18" s="80">
        <f t="shared" si="3"/>
        <v>376304</v>
      </c>
      <c r="J18" s="68">
        <f t="shared" si="3"/>
        <v>11238000</v>
      </c>
      <c r="K18" s="68">
        <f t="shared" si="3"/>
        <v>9042684</v>
      </c>
      <c r="L18" s="68">
        <f t="shared" si="3"/>
        <v>0</v>
      </c>
      <c r="M18" s="68">
        <f t="shared" si="3"/>
        <v>0</v>
      </c>
      <c r="N18" s="68">
        <f t="shared" si="3"/>
        <v>125857500</v>
      </c>
      <c r="O18" s="68">
        <f t="shared" si="3"/>
        <v>91468696</v>
      </c>
      <c r="P18" s="68">
        <f t="shared" si="3"/>
        <v>34388804</v>
      </c>
    </row>
    <row r="19" spans="1:16" ht="12.75">
      <c r="A19" s="4"/>
      <c r="B19" s="3"/>
      <c r="C19" s="5"/>
      <c r="D19" s="82"/>
      <c r="E19" s="82"/>
      <c r="F19" s="82"/>
      <c r="G19" s="82"/>
      <c r="H19" s="82"/>
      <c r="I19" s="82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139694000</v>
      </c>
      <c r="E20" s="72">
        <f>SUM(E21:E27)</f>
        <v>114455578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139694000</v>
      </c>
      <c r="O20" s="72">
        <f>E20+G20+I20+K20+M20</f>
        <v>114455578</v>
      </c>
      <c r="P20" s="73">
        <f>N20-O20</f>
        <v>25238422</v>
      </c>
    </row>
    <row r="21" spans="1:16" ht="12.75">
      <c r="A21" s="35"/>
      <c r="B21" s="36" t="s">
        <v>1</v>
      </c>
      <c r="C21" s="63" t="s">
        <v>35</v>
      </c>
      <c r="D21" s="72">
        <v>8445000</v>
      </c>
      <c r="E21" s="72">
        <v>7189664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8445000</v>
      </c>
      <c r="O21" s="72">
        <f>E21+G21+I21+K21+M21</f>
        <v>7189664</v>
      </c>
      <c r="P21" s="73">
        <f>N21-O21</f>
        <v>1255336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40000000</v>
      </c>
      <c r="E23" s="72">
        <v>39185111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40000000</v>
      </c>
      <c r="O23" s="72">
        <f t="shared" si="5"/>
        <v>39185111</v>
      </c>
      <c r="P23" s="73">
        <f t="shared" si="6"/>
        <v>814889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91229000</v>
      </c>
      <c r="E26" s="72">
        <v>68080803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91229000</v>
      </c>
      <c r="O26" s="72">
        <f t="shared" si="5"/>
        <v>68080803</v>
      </c>
      <c r="P26" s="73">
        <f t="shared" si="6"/>
        <v>23148197</v>
      </c>
    </row>
    <row r="27" spans="1:16" ht="12.75">
      <c r="A27" s="35"/>
      <c r="B27" s="36" t="s">
        <v>7</v>
      </c>
      <c r="C27" s="63" t="s">
        <v>39</v>
      </c>
      <c r="D27" s="72">
        <v>20000</v>
      </c>
      <c r="E27" s="72"/>
      <c r="F27" s="72"/>
      <c r="G27" s="72"/>
      <c r="H27" s="72"/>
      <c r="I27" s="72"/>
      <c r="J27" s="72"/>
      <c r="K27" s="72"/>
      <c r="L27" s="72"/>
      <c r="M27" s="72"/>
      <c r="N27" s="72">
        <f t="shared" si="5"/>
        <v>20000</v>
      </c>
      <c r="O27" s="72">
        <f t="shared" si="5"/>
        <v>0</v>
      </c>
      <c r="P27" s="73">
        <f t="shared" si="6"/>
        <v>20000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5530900</v>
      </c>
      <c r="E28" s="72">
        <f>SUM(E29:E33)</f>
        <v>4723046</v>
      </c>
      <c r="F28" s="72">
        <f aca="true" t="shared" si="7" ref="F28:M28">SUM(F29:F33)</f>
        <v>0</v>
      </c>
      <c r="G28" s="72">
        <f t="shared" si="7"/>
        <v>3854</v>
      </c>
      <c r="H28" s="72">
        <f t="shared" si="7"/>
        <v>23838000</v>
      </c>
      <c r="I28" s="72">
        <f t="shared" si="7"/>
        <v>6514966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29368900</v>
      </c>
      <c r="O28" s="72">
        <f t="shared" si="5"/>
        <v>11241866</v>
      </c>
      <c r="P28" s="73">
        <f t="shared" si="6"/>
        <v>18127034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5443</v>
      </c>
      <c r="J29" s="72"/>
      <c r="K29" s="72"/>
      <c r="L29" s="72"/>
      <c r="M29" s="72"/>
      <c r="N29" s="72">
        <f t="shared" si="5"/>
        <v>0</v>
      </c>
      <c r="O29" s="72">
        <f t="shared" si="5"/>
        <v>5443</v>
      </c>
      <c r="P29" s="73">
        <f t="shared" si="6"/>
        <v>-5443</v>
      </c>
    </row>
    <row r="30" spans="1:16" ht="12.75">
      <c r="A30" s="35"/>
      <c r="B30" s="36" t="s">
        <v>9</v>
      </c>
      <c r="C30" s="34" t="s">
        <v>42</v>
      </c>
      <c r="D30" s="72">
        <v>2000000</v>
      </c>
      <c r="E30" s="72">
        <v>1031968</v>
      </c>
      <c r="F30" s="72"/>
      <c r="G30" s="72"/>
      <c r="H30" s="72"/>
      <c r="I30" s="72">
        <v>500</v>
      </c>
      <c r="J30" s="72"/>
      <c r="K30" s="72"/>
      <c r="L30" s="72"/>
      <c r="M30" s="72"/>
      <c r="N30" s="72">
        <f t="shared" si="5"/>
        <v>2000000</v>
      </c>
      <c r="O30" s="72">
        <f t="shared" si="5"/>
        <v>1032468</v>
      </c>
      <c r="P30" s="73">
        <f t="shared" si="6"/>
        <v>967532</v>
      </c>
    </row>
    <row r="31" spans="1:16" ht="12.75">
      <c r="A31" s="35"/>
      <c r="B31" s="36" t="s">
        <v>10</v>
      </c>
      <c r="C31" s="34" t="s">
        <v>70</v>
      </c>
      <c r="D31" s="72">
        <v>100000</v>
      </c>
      <c r="E31" s="72">
        <v>130410</v>
      </c>
      <c r="F31" s="72"/>
      <c r="G31" s="72"/>
      <c r="H31" s="72">
        <v>23838000</v>
      </c>
      <c r="I31" s="72">
        <v>6508638</v>
      </c>
      <c r="J31" s="72"/>
      <c r="K31" s="72"/>
      <c r="L31" s="72"/>
      <c r="M31" s="72"/>
      <c r="N31" s="72">
        <f t="shared" si="5"/>
        <v>23938000</v>
      </c>
      <c r="O31" s="72">
        <f t="shared" si="5"/>
        <v>6639048</v>
      </c>
      <c r="P31" s="73">
        <f t="shared" si="6"/>
        <v>17298952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/>
      <c r="F32" s="72"/>
      <c r="G32" s="72"/>
      <c r="H32" s="72"/>
      <c r="I32" s="72">
        <v>385</v>
      </c>
      <c r="J32" s="72"/>
      <c r="K32" s="72"/>
      <c r="L32" s="72"/>
      <c r="M32" s="72"/>
      <c r="N32" s="72">
        <f t="shared" si="5"/>
        <v>20000</v>
      </c>
      <c r="O32" s="72">
        <f t="shared" si="5"/>
        <v>385</v>
      </c>
      <c r="P32" s="73">
        <f t="shared" si="6"/>
        <v>19615</v>
      </c>
    </row>
    <row r="33" spans="1:16" ht="12.75">
      <c r="A33" s="35"/>
      <c r="B33" s="36" t="s">
        <v>12</v>
      </c>
      <c r="C33" s="63" t="s">
        <v>44</v>
      </c>
      <c r="D33" s="72">
        <v>3410900</v>
      </c>
      <c r="E33" s="72">
        <v>3560668</v>
      </c>
      <c r="F33" s="72"/>
      <c r="G33" s="72">
        <v>3854</v>
      </c>
      <c r="H33" s="72"/>
      <c r="I33" s="72"/>
      <c r="J33" s="72"/>
      <c r="K33" s="72"/>
      <c r="L33" s="72"/>
      <c r="M33" s="72"/>
      <c r="N33" s="72">
        <f t="shared" si="5"/>
        <v>3410900</v>
      </c>
      <c r="O33" s="72">
        <f t="shared" si="5"/>
        <v>3564522</v>
      </c>
      <c r="P33" s="73">
        <f t="shared" si="6"/>
        <v>-153622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184732000</v>
      </c>
      <c r="E34" s="72">
        <f>SUM(E35:E37)</f>
        <v>154578551</v>
      </c>
      <c r="F34" s="72">
        <f aca="true" t="shared" si="8" ref="F34:M34">SUM(F35:F37)</f>
        <v>460468000</v>
      </c>
      <c r="G34" s="72">
        <f t="shared" si="8"/>
        <v>459269093</v>
      </c>
      <c r="H34" s="72">
        <f t="shared" si="8"/>
        <v>0</v>
      </c>
      <c r="I34" s="72">
        <f t="shared" si="8"/>
        <v>139216</v>
      </c>
      <c r="J34" s="72">
        <f>J36+J37+J38</f>
        <v>27688000</v>
      </c>
      <c r="K34" s="72">
        <f t="shared" si="8"/>
        <v>17359565</v>
      </c>
      <c r="L34" s="72">
        <f t="shared" si="8"/>
        <v>0</v>
      </c>
      <c r="M34" s="72">
        <f t="shared" si="8"/>
        <v>0</v>
      </c>
      <c r="N34" s="72">
        <f t="shared" si="5"/>
        <v>672888000</v>
      </c>
      <c r="O34" s="72">
        <f t="shared" si="5"/>
        <v>631346425</v>
      </c>
      <c r="P34" s="73">
        <f t="shared" si="6"/>
        <v>41541575</v>
      </c>
    </row>
    <row r="35" spans="1:16" ht="12.75">
      <c r="A35" s="35"/>
      <c r="B35" s="36" t="s">
        <v>13</v>
      </c>
      <c r="C35" s="34" t="s">
        <v>46</v>
      </c>
      <c r="D35" s="72">
        <v>184732000</v>
      </c>
      <c r="E35" s="72">
        <f>152508240+1467223</f>
        <v>153975463</v>
      </c>
      <c r="F35" s="72">
        <v>460468000</v>
      </c>
      <c r="G35" s="72">
        <v>459269093</v>
      </c>
      <c r="H35" s="72"/>
      <c r="I35" s="72">
        <v>139216</v>
      </c>
      <c r="J35" s="72"/>
      <c r="K35" s="72"/>
      <c r="L35" s="72"/>
      <c r="M35" s="72"/>
      <c r="N35" s="72">
        <f t="shared" si="5"/>
        <v>645200000</v>
      </c>
      <c r="O35" s="72">
        <f t="shared" si="5"/>
        <v>613383772</v>
      </c>
      <c r="P35" s="73">
        <f t="shared" si="6"/>
        <v>31816228</v>
      </c>
    </row>
    <row r="36" spans="1:16" ht="12.75">
      <c r="A36" s="35"/>
      <c r="B36" s="36" t="s">
        <v>14</v>
      </c>
      <c r="C36" s="63" t="s">
        <v>47</v>
      </c>
      <c r="D36" s="72"/>
      <c r="E36" s="72">
        <v>603088</v>
      </c>
      <c r="F36" s="72"/>
      <c r="G36" s="72"/>
      <c r="H36" s="72"/>
      <c r="I36" s="72"/>
      <c r="J36" s="72">
        <v>27550000</v>
      </c>
      <c r="K36" s="72">
        <v>17359565</v>
      </c>
      <c r="L36" s="72"/>
      <c r="M36" s="72"/>
      <c r="N36" s="72">
        <f t="shared" si="5"/>
        <v>27550000</v>
      </c>
      <c r="O36" s="72">
        <f t="shared" si="5"/>
        <v>17962653</v>
      </c>
      <c r="P36" s="73">
        <f t="shared" si="6"/>
        <v>9587347</v>
      </c>
    </row>
    <row r="37" spans="1:16" ht="12.75">
      <c r="A37" s="35"/>
      <c r="B37" s="36">
        <v>743</v>
      </c>
      <c r="C37" s="63" t="s">
        <v>126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>
        <f t="shared" si="5"/>
        <v>0</v>
      </c>
      <c r="O37" s="72">
        <f t="shared" si="5"/>
        <v>0</v>
      </c>
      <c r="P37" s="73">
        <f t="shared" si="6"/>
        <v>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138000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15000000</v>
      </c>
      <c r="E52" s="72">
        <f>E55</f>
        <v>11858094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15000000</v>
      </c>
      <c r="O52" s="72">
        <f t="shared" si="5"/>
        <v>11858094</v>
      </c>
      <c r="P52" s="73">
        <f t="shared" si="6"/>
        <v>3141906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15000000</v>
      </c>
      <c r="E55" s="72">
        <v>11858094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15000000</v>
      </c>
      <c r="O55" s="72">
        <f t="shared" si="5"/>
        <v>11858094</v>
      </c>
      <c r="P55" s="73">
        <f t="shared" si="6"/>
        <v>3141906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1" t="s">
        <v>67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6" ht="16.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6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76.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5" t="s">
        <v>135</v>
      </c>
      <c r="D65" s="83" t="s">
        <v>127</v>
      </c>
      <c r="E65" s="83"/>
      <c r="F65" s="83" t="s">
        <v>128</v>
      </c>
      <c r="G65" s="83"/>
      <c r="H65" s="83" t="s">
        <v>129</v>
      </c>
      <c r="I65" s="83"/>
      <c r="J65" s="86" t="s">
        <v>130</v>
      </c>
      <c r="K65" s="83"/>
      <c r="L65" s="83" t="s">
        <v>131</v>
      </c>
      <c r="M65" s="83"/>
      <c r="N65" s="86" t="s">
        <v>132</v>
      </c>
      <c r="O65" s="83"/>
      <c r="P65" s="83"/>
    </row>
    <row r="66" spans="1:16" ht="53.25" customHeight="1">
      <c r="A66" s="4"/>
      <c r="B66" s="3"/>
      <c r="C66" s="96"/>
      <c r="D66" s="30" t="s">
        <v>68</v>
      </c>
      <c r="E66" s="30" t="s">
        <v>134</v>
      </c>
      <c r="F66" s="66" t="s">
        <v>0</v>
      </c>
      <c r="G66" s="30" t="s">
        <v>134</v>
      </c>
      <c r="H66" s="66" t="s">
        <v>0</v>
      </c>
      <c r="I66" s="30" t="s">
        <v>134</v>
      </c>
      <c r="J66" s="66" t="s">
        <v>0</v>
      </c>
      <c r="K66" s="30" t="s">
        <v>134</v>
      </c>
      <c r="L66" s="66" t="s">
        <v>0</v>
      </c>
      <c r="M66" s="30" t="s">
        <v>134</v>
      </c>
      <c r="N66" s="66" t="s">
        <v>0</v>
      </c>
      <c r="O66" s="30" t="s">
        <v>134</v>
      </c>
      <c r="P66" s="30" t="s">
        <v>133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71668000</v>
      </c>
      <c r="E67" s="72">
        <f>SUM(E68:E71)</f>
        <v>69578586</v>
      </c>
      <c r="F67" s="72">
        <f aca="true" t="shared" si="15" ref="F67:M67">SUM(F68:F71)</f>
        <v>414862000</v>
      </c>
      <c r="G67" s="72">
        <f t="shared" si="15"/>
        <v>413000835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486530000</v>
      </c>
      <c r="O67" s="72">
        <f t="shared" si="16"/>
        <v>482579421</v>
      </c>
      <c r="P67" s="73">
        <f aca="true" t="shared" si="17" ref="P67:P115">N67-O67</f>
        <v>3950579</v>
      </c>
    </row>
    <row r="68" spans="1:16" ht="12.75">
      <c r="A68" s="26"/>
      <c r="B68" s="25">
        <v>401</v>
      </c>
      <c r="C68" s="63" t="s">
        <v>72</v>
      </c>
      <c r="D68" s="72">
        <v>46876000</v>
      </c>
      <c r="E68" s="72">
        <v>46438176</v>
      </c>
      <c r="F68" s="72">
        <v>298541000</v>
      </c>
      <c r="G68" s="72">
        <v>297232852</v>
      </c>
      <c r="H68" s="72"/>
      <c r="I68" s="72"/>
      <c r="J68" s="72"/>
      <c r="K68" s="72"/>
      <c r="L68" s="72"/>
      <c r="M68" s="72"/>
      <c r="N68" s="72">
        <f t="shared" si="16"/>
        <v>345417000</v>
      </c>
      <c r="O68" s="72">
        <f t="shared" si="16"/>
        <v>343671028</v>
      </c>
      <c r="P68" s="73">
        <f t="shared" si="17"/>
        <v>1745972</v>
      </c>
    </row>
    <row r="69" spans="1:16" ht="12.75">
      <c r="A69" s="26"/>
      <c r="B69" s="25">
        <v>402</v>
      </c>
      <c r="C69" s="24" t="s">
        <v>73</v>
      </c>
      <c r="D69" s="72">
        <v>18487000</v>
      </c>
      <c r="E69" s="72">
        <v>17836321</v>
      </c>
      <c r="F69" s="72">
        <v>116321000</v>
      </c>
      <c r="G69" s="72">
        <v>115767983</v>
      </c>
      <c r="H69" s="72"/>
      <c r="I69" s="72"/>
      <c r="J69" s="72"/>
      <c r="K69" s="72"/>
      <c r="L69" s="72"/>
      <c r="M69" s="72"/>
      <c r="N69" s="72">
        <f t="shared" si="16"/>
        <v>134808000</v>
      </c>
      <c r="O69" s="72">
        <f t="shared" si="16"/>
        <v>133604304</v>
      </c>
      <c r="P69" s="73">
        <f t="shared" si="17"/>
        <v>1203696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6305000</v>
      </c>
      <c r="E71" s="72">
        <v>5304089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6305000</v>
      </c>
      <c r="O71" s="72">
        <f t="shared" si="16"/>
        <v>5304089</v>
      </c>
      <c r="P71" s="73">
        <f t="shared" si="17"/>
        <v>1000911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81568900</v>
      </c>
      <c r="E77" s="72">
        <f>SUM(E78:E84)</f>
        <v>63171124</v>
      </c>
      <c r="F77" s="72">
        <f aca="true" t="shared" si="19" ref="F77:M77">SUM(F78:F84)</f>
        <v>44611000</v>
      </c>
      <c r="G77" s="72">
        <f t="shared" si="19"/>
        <v>39627624</v>
      </c>
      <c r="H77" s="72">
        <f t="shared" si="19"/>
        <v>22543500</v>
      </c>
      <c r="I77" s="72">
        <f t="shared" si="19"/>
        <v>6269478</v>
      </c>
      <c r="J77" s="72">
        <f t="shared" si="19"/>
        <v>15850000</v>
      </c>
      <c r="K77" s="72">
        <f t="shared" si="19"/>
        <v>5199156</v>
      </c>
      <c r="L77" s="72">
        <f t="shared" si="19"/>
        <v>0</v>
      </c>
      <c r="M77" s="72">
        <f t="shared" si="19"/>
        <v>0</v>
      </c>
      <c r="N77" s="72">
        <f t="shared" si="16"/>
        <v>164573400</v>
      </c>
      <c r="O77" s="72">
        <f t="shared" si="16"/>
        <v>114267382</v>
      </c>
      <c r="P77" s="73">
        <f t="shared" si="17"/>
        <v>50306018</v>
      </c>
    </row>
    <row r="78" spans="1:16" ht="12.75">
      <c r="A78" s="26"/>
      <c r="B78" s="25">
        <v>420</v>
      </c>
      <c r="C78" s="63" t="s">
        <v>82</v>
      </c>
      <c r="D78" s="72">
        <v>170000</v>
      </c>
      <c r="E78" s="72">
        <v>20000</v>
      </c>
      <c r="F78" s="72">
        <v>20000</v>
      </c>
      <c r="G78" s="72">
        <v>13500</v>
      </c>
      <c r="H78" s="72">
        <v>423000</v>
      </c>
      <c r="I78" s="72">
        <v>19700</v>
      </c>
      <c r="J78" s="72">
        <v>10350000</v>
      </c>
      <c r="K78" s="72">
        <v>3275279</v>
      </c>
      <c r="L78" s="72"/>
      <c r="M78" s="72"/>
      <c r="N78" s="72">
        <f t="shared" si="16"/>
        <v>10963000</v>
      </c>
      <c r="O78" s="72">
        <f t="shared" si="16"/>
        <v>3328479</v>
      </c>
      <c r="P78" s="73">
        <f t="shared" si="17"/>
        <v>7634521</v>
      </c>
    </row>
    <row r="79" spans="1:16" ht="12.75">
      <c r="A79" s="26"/>
      <c r="B79" s="25">
        <v>421</v>
      </c>
      <c r="C79" s="63" t="s">
        <v>83</v>
      </c>
      <c r="D79" s="72">
        <v>29922000</v>
      </c>
      <c r="E79" s="72">
        <v>25200324</v>
      </c>
      <c r="F79" s="72">
        <v>18776000</v>
      </c>
      <c r="G79" s="72">
        <v>17242909</v>
      </c>
      <c r="H79" s="72">
        <v>4448000</v>
      </c>
      <c r="I79" s="72">
        <v>429586</v>
      </c>
      <c r="J79" s="72">
        <v>180000</v>
      </c>
      <c r="K79" s="72">
        <v>48800</v>
      </c>
      <c r="L79" s="72"/>
      <c r="M79" s="72"/>
      <c r="N79" s="72">
        <f t="shared" si="16"/>
        <v>53326000</v>
      </c>
      <c r="O79" s="72">
        <f t="shared" si="16"/>
        <v>42921619</v>
      </c>
      <c r="P79" s="73">
        <f t="shared" si="17"/>
        <v>10404381</v>
      </c>
    </row>
    <row r="80" spans="1:16" ht="12.75">
      <c r="A80" s="26"/>
      <c r="B80" s="25">
        <v>423</v>
      </c>
      <c r="C80" s="24" t="s">
        <v>84</v>
      </c>
      <c r="D80" s="72">
        <v>1701900</v>
      </c>
      <c r="E80" s="72">
        <v>804045</v>
      </c>
      <c r="F80" s="72">
        <v>5562400</v>
      </c>
      <c r="G80" s="72">
        <v>5174694</v>
      </c>
      <c r="H80" s="72">
        <v>8542500</v>
      </c>
      <c r="I80" s="72">
        <v>3099408</v>
      </c>
      <c r="J80" s="72">
        <v>480000</v>
      </c>
      <c r="K80" s="72">
        <v>23651</v>
      </c>
      <c r="L80" s="72"/>
      <c r="M80" s="72"/>
      <c r="N80" s="72">
        <f t="shared" si="16"/>
        <v>16286800</v>
      </c>
      <c r="O80" s="72">
        <f t="shared" si="16"/>
        <v>9101798</v>
      </c>
      <c r="P80" s="73">
        <f t="shared" si="17"/>
        <v>7185002</v>
      </c>
    </row>
    <row r="81" spans="1:16" ht="12.75">
      <c r="A81" s="26"/>
      <c r="B81" s="25">
        <v>424</v>
      </c>
      <c r="C81" s="63" t="s">
        <v>85</v>
      </c>
      <c r="D81" s="72">
        <v>26580000</v>
      </c>
      <c r="E81" s="72">
        <v>22126709</v>
      </c>
      <c r="F81" s="72">
        <v>3452000</v>
      </c>
      <c r="G81" s="72">
        <v>3198226</v>
      </c>
      <c r="H81" s="72">
        <v>1065000</v>
      </c>
      <c r="I81" s="72">
        <v>235036</v>
      </c>
      <c r="J81" s="72">
        <v>94000</v>
      </c>
      <c r="K81" s="72"/>
      <c r="L81" s="72"/>
      <c r="M81" s="72"/>
      <c r="N81" s="72">
        <f t="shared" si="16"/>
        <v>31191000</v>
      </c>
      <c r="O81" s="72">
        <f t="shared" si="16"/>
        <v>25559971</v>
      </c>
      <c r="P81" s="73">
        <f t="shared" si="17"/>
        <v>5631029</v>
      </c>
    </row>
    <row r="82" spans="1:16" ht="12.75">
      <c r="A82" s="26"/>
      <c r="B82" s="25">
        <v>425</v>
      </c>
      <c r="C82" s="63" t="s">
        <v>86</v>
      </c>
      <c r="D82" s="72">
        <v>19205000</v>
      </c>
      <c r="E82" s="72">
        <v>13480033</v>
      </c>
      <c r="F82" s="72">
        <v>15834800</v>
      </c>
      <c r="G82" s="72">
        <v>13256900</v>
      </c>
      <c r="H82" s="72">
        <v>6600000</v>
      </c>
      <c r="I82" s="72">
        <v>2195552</v>
      </c>
      <c r="J82" s="72">
        <v>4014000</v>
      </c>
      <c r="K82" s="72">
        <v>1508004</v>
      </c>
      <c r="L82" s="72"/>
      <c r="M82" s="72"/>
      <c r="N82" s="72">
        <f t="shared" si="16"/>
        <v>45653800</v>
      </c>
      <c r="O82" s="72">
        <f t="shared" si="16"/>
        <v>30440489</v>
      </c>
      <c r="P82" s="73">
        <f t="shared" si="17"/>
        <v>15213311</v>
      </c>
    </row>
    <row r="83" spans="1:16" ht="12.75">
      <c r="A83" s="26"/>
      <c r="B83" s="25">
        <v>426</v>
      </c>
      <c r="C83" s="63" t="s">
        <v>87</v>
      </c>
      <c r="D83" s="72">
        <v>3990000</v>
      </c>
      <c r="E83" s="72">
        <v>1540013</v>
      </c>
      <c r="F83" s="72">
        <v>965800</v>
      </c>
      <c r="G83" s="72">
        <v>741395</v>
      </c>
      <c r="H83" s="72">
        <v>1465000</v>
      </c>
      <c r="I83" s="72">
        <v>290196</v>
      </c>
      <c r="J83" s="72">
        <v>732000</v>
      </c>
      <c r="K83" s="72">
        <v>343422</v>
      </c>
      <c r="L83" s="72"/>
      <c r="M83" s="72"/>
      <c r="N83" s="72">
        <f t="shared" si="16"/>
        <v>7152800</v>
      </c>
      <c r="O83" s="72">
        <f t="shared" si="16"/>
        <v>2915026</v>
      </c>
      <c r="P83" s="73">
        <f t="shared" si="17"/>
        <v>4237774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68890000</v>
      </c>
      <c r="E89" s="72">
        <f>SUM(E90:E94)</f>
        <v>65189669</v>
      </c>
      <c r="F89" s="72">
        <f aca="true" t="shared" si="21" ref="F89:M89">SUM(F90:F94)</f>
        <v>40000</v>
      </c>
      <c r="G89" s="72">
        <f t="shared" si="21"/>
        <v>40000</v>
      </c>
      <c r="H89" s="72">
        <f t="shared" si="21"/>
        <v>100000</v>
      </c>
      <c r="I89" s="72">
        <f t="shared" si="21"/>
        <v>8400</v>
      </c>
      <c r="J89" s="72">
        <f t="shared" si="21"/>
        <v>600000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16"/>
        <v>69630000</v>
      </c>
      <c r="O89" s="72">
        <f t="shared" si="16"/>
        <v>65238069</v>
      </c>
      <c r="P89" s="73">
        <f t="shared" si="17"/>
        <v>4391931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3890000</v>
      </c>
      <c r="E92" s="72">
        <v>1888000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3890000</v>
      </c>
      <c r="O92" s="72">
        <f t="shared" si="16"/>
        <v>1888000</v>
      </c>
      <c r="P92" s="73">
        <f t="shared" si="17"/>
        <v>2002000</v>
      </c>
    </row>
    <row r="93" spans="1:16" ht="12.75">
      <c r="A93" s="26"/>
      <c r="B93" s="25">
        <v>464</v>
      </c>
      <c r="C93" s="63" t="s">
        <v>97</v>
      </c>
      <c r="D93" s="72">
        <v>65000000</v>
      </c>
      <c r="E93" s="72">
        <v>63301669</v>
      </c>
      <c r="F93" s="72">
        <v>40000</v>
      </c>
      <c r="G93" s="72">
        <v>40000</v>
      </c>
      <c r="H93" s="72">
        <v>100000</v>
      </c>
      <c r="I93" s="72">
        <v>8400</v>
      </c>
      <c r="J93" s="72">
        <v>600000</v>
      </c>
      <c r="K93" s="72"/>
      <c r="L93" s="72"/>
      <c r="M93" s="72"/>
      <c r="N93" s="72">
        <f t="shared" si="16"/>
        <v>65740000</v>
      </c>
      <c r="O93" s="72">
        <f t="shared" si="16"/>
        <v>63350069</v>
      </c>
      <c r="P93" s="73">
        <f t="shared" si="17"/>
        <v>2389931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800000</v>
      </c>
      <c r="E95" s="72">
        <f>SUM(E96:E99)</f>
        <v>376000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800000</v>
      </c>
      <c r="O95" s="72">
        <f t="shared" si="16"/>
        <v>376000</v>
      </c>
      <c r="P95" s="73">
        <f t="shared" si="17"/>
        <v>424000</v>
      </c>
    </row>
    <row r="96" spans="1:16" ht="12.75">
      <c r="A96" s="26"/>
      <c r="B96" s="25">
        <v>471</v>
      </c>
      <c r="C96" s="63" t="s">
        <v>100</v>
      </c>
      <c r="D96" s="72">
        <v>800000</v>
      </c>
      <c r="E96" s="72">
        <v>376000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800000</v>
      </c>
      <c r="O96" s="72">
        <f t="shared" si="16"/>
        <v>376000</v>
      </c>
      <c r="P96" s="73">
        <f t="shared" si="17"/>
        <v>424000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6500000</v>
      </c>
      <c r="E100" s="72">
        <f>SUM(E101:E103)</f>
        <v>6198360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6500000</v>
      </c>
      <c r="O100" s="72">
        <f t="shared" si="16"/>
        <v>6198360</v>
      </c>
      <c r="P100" s="73">
        <f t="shared" si="17"/>
        <v>301640</v>
      </c>
    </row>
    <row r="101" spans="1:16" ht="12.75">
      <c r="A101" s="26"/>
      <c r="B101" s="25">
        <v>491</v>
      </c>
      <c r="C101" s="63" t="s">
        <v>105</v>
      </c>
      <c r="D101" s="72">
        <v>6200000</v>
      </c>
      <c r="E101" s="72">
        <v>6198360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6200000</v>
      </c>
      <c r="O101" s="72">
        <f t="shared" si="16"/>
        <v>6198360</v>
      </c>
      <c r="P101" s="73">
        <f t="shared" si="17"/>
        <v>1640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112470000</v>
      </c>
      <c r="E105" s="72">
        <f>SUM(E106:E115)</f>
        <v>81101530</v>
      </c>
      <c r="F105" s="72">
        <f aca="true" t="shared" si="24" ref="F105:M105">SUM(F106:F115)</f>
        <v>955000</v>
      </c>
      <c r="G105" s="72">
        <f t="shared" si="24"/>
        <v>948178</v>
      </c>
      <c r="H105" s="72">
        <f t="shared" si="24"/>
        <v>1194500</v>
      </c>
      <c r="I105" s="72">
        <f t="shared" si="24"/>
        <v>376304</v>
      </c>
      <c r="J105" s="72">
        <f t="shared" si="24"/>
        <v>11238000</v>
      </c>
      <c r="K105" s="72">
        <f t="shared" si="24"/>
        <v>9042684</v>
      </c>
      <c r="L105" s="72">
        <f t="shared" si="24"/>
        <v>0</v>
      </c>
      <c r="M105" s="72">
        <f t="shared" si="24"/>
        <v>0</v>
      </c>
      <c r="N105" s="72">
        <f t="shared" si="16"/>
        <v>125857500</v>
      </c>
      <c r="O105" s="72">
        <f t="shared" si="16"/>
        <v>91468696</v>
      </c>
      <c r="P105" s="73">
        <f t="shared" si="17"/>
        <v>34388804</v>
      </c>
    </row>
    <row r="106" spans="1:16" ht="12.75">
      <c r="A106" s="26"/>
      <c r="B106" s="25">
        <v>480</v>
      </c>
      <c r="C106" s="63" t="s">
        <v>109</v>
      </c>
      <c r="D106" s="72">
        <v>1740000</v>
      </c>
      <c r="E106" s="72">
        <v>374550</v>
      </c>
      <c r="F106" s="72">
        <v>600000</v>
      </c>
      <c r="G106" s="72">
        <v>593678</v>
      </c>
      <c r="H106" s="72">
        <v>600000</v>
      </c>
      <c r="I106" s="72">
        <v>271304</v>
      </c>
      <c r="J106" s="72">
        <v>1738000</v>
      </c>
      <c r="K106" s="72">
        <v>259350</v>
      </c>
      <c r="L106" s="72"/>
      <c r="M106" s="72"/>
      <c r="N106" s="72">
        <f t="shared" si="16"/>
        <v>4678000</v>
      </c>
      <c r="O106" s="72">
        <f t="shared" si="16"/>
        <v>1498882</v>
      </c>
      <c r="P106" s="73">
        <f t="shared" si="17"/>
        <v>3179118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107650000</v>
      </c>
      <c r="E108" s="72">
        <v>77699980</v>
      </c>
      <c r="F108" s="72"/>
      <c r="G108" s="72"/>
      <c r="H108" s="72"/>
      <c r="I108" s="72"/>
      <c r="J108" s="72">
        <v>9000000</v>
      </c>
      <c r="K108" s="72">
        <v>8783334</v>
      </c>
      <c r="L108" s="72"/>
      <c r="M108" s="72"/>
      <c r="N108" s="72">
        <f t="shared" si="16"/>
        <v>116650000</v>
      </c>
      <c r="O108" s="72">
        <f t="shared" si="16"/>
        <v>86483314</v>
      </c>
      <c r="P108" s="73">
        <f t="shared" si="17"/>
        <v>30166686</v>
      </c>
    </row>
    <row r="109" spans="1:16" ht="12.75">
      <c r="A109" s="26"/>
      <c r="B109" s="25">
        <v>483</v>
      </c>
      <c r="C109" s="63" t="s">
        <v>112</v>
      </c>
      <c r="D109" s="72">
        <v>80000</v>
      </c>
      <c r="E109" s="72">
        <v>27000</v>
      </c>
      <c r="F109" s="72">
        <v>30000</v>
      </c>
      <c r="G109" s="72">
        <v>30000</v>
      </c>
      <c r="H109" s="72">
        <v>270000</v>
      </c>
      <c r="I109" s="72">
        <v>105000</v>
      </c>
      <c r="J109" s="72">
        <v>500000</v>
      </c>
      <c r="K109" s="72"/>
      <c r="L109" s="72"/>
      <c r="M109" s="72"/>
      <c r="N109" s="72">
        <f t="shared" si="16"/>
        <v>880000</v>
      </c>
      <c r="O109" s="72">
        <f t="shared" si="16"/>
        <v>162000</v>
      </c>
      <c r="P109" s="73">
        <f t="shared" si="17"/>
        <v>718000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3000000</v>
      </c>
      <c r="E111" s="72">
        <v>3000000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3000000</v>
      </c>
      <c r="O111" s="72">
        <f t="shared" si="16"/>
        <v>3000000</v>
      </c>
      <c r="P111" s="73">
        <f t="shared" si="17"/>
        <v>0</v>
      </c>
    </row>
    <row r="112" spans="1:16" ht="12.75">
      <c r="A112" s="28"/>
      <c r="B112" s="25">
        <v>486</v>
      </c>
      <c r="C112" s="63" t="s">
        <v>115</v>
      </c>
      <c r="D112" s="72"/>
      <c r="E112" s="72"/>
      <c r="F112" s="72">
        <v>325000</v>
      </c>
      <c r="G112" s="72">
        <v>324500</v>
      </c>
      <c r="H112" s="72">
        <v>324500</v>
      </c>
      <c r="I112" s="72"/>
      <c r="J112" s="72"/>
      <c r="K112" s="72"/>
      <c r="L112" s="72"/>
      <c r="M112" s="72"/>
      <c r="N112" s="72">
        <f t="shared" si="16"/>
        <v>649500</v>
      </c>
      <c r="O112" s="72">
        <f t="shared" si="16"/>
        <v>324500</v>
      </c>
      <c r="P112" s="73">
        <f t="shared" si="17"/>
        <v>325000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0" t="s">
        <v>119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</row>
    <row r="118" spans="1:16" ht="1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6" ht="58.5" customHeight="1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1:16" ht="27.7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1:16" ht="25.5" customHeight="1">
      <c r="A121" s="17"/>
      <c r="B121" s="17"/>
      <c r="C121" s="67" t="s">
        <v>123</v>
      </c>
      <c r="D121" s="87"/>
      <c r="E121" s="87"/>
      <c r="F121" s="9"/>
      <c r="G121" s="9"/>
      <c r="H121" s="9"/>
      <c r="I121" s="9"/>
      <c r="J121" s="9"/>
      <c r="K121" s="9"/>
      <c r="L121" s="9"/>
      <c r="M121" s="9"/>
      <c r="N121" s="97" t="s">
        <v>125</v>
      </c>
      <c r="O121" s="97"/>
      <c r="P121" s="97"/>
    </row>
    <row r="122" spans="1:16" ht="27" customHeight="1">
      <c r="A122" s="17"/>
      <c r="B122" s="17"/>
      <c r="C122" s="67" t="s">
        <v>124</v>
      </c>
      <c r="D122" s="87"/>
      <c r="E122" s="87"/>
      <c r="F122" s="9"/>
      <c r="G122" s="9"/>
      <c r="H122" s="9"/>
      <c r="K122" s="9"/>
      <c r="L122" s="9"/>
      <c r="M122" s="9"/>
      <c r="N122" s="98" t="s">
        <v>15</v>
      </c>
      <c r="O122" s="98"/>
      <c r="P122" s="98"/>
    </row>
    <row r="123" spans="1:14" ht="24.75" customHeight="1">
      <c r="A123" s="94"/>
      <c r="B123" s="94"/>
      <c r="C123" s="94"/>
      <c r="D123" s="87"/>
      <c r="E123" s="87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2021-02-17T10:28:40Z</cp:lastPrinted>
  <dcterms:created xsi:type="dcterms:W3CDTF">2010-06-28T08:20:16Z</dcterms:created>
  <dcterms:modified xsi:type="dcterms:W3CDTF">2021-03-05T13:58:41Z</dcterms:modified>
  <cp:category/>
  <cp:version/>
  <cp:contentType/>
  <cp:contentStatus/>
</cp:coreProperties>
</file>