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<sst xmlns="http://schemas.openxmlformats.org/spreadsheetml/2006/main" count="171" uniqueCount="140">
  <si>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</si>
  <si>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</si>
  <si>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</si>
  <si>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</si>
  <si>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</si>
  <si>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</si>
  <si>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</si>
  <si>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</si>
  <si>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</si>
  <si>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</si>
  <si>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</si>
  <si>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</si>
  <si>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</si>
  <si>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</si>
  <si>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</si>
  <si>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</si>
  <si>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</si>
  <si>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</si>
  <si>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</si>
  <si>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</si>
  <si>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</si>
  <si>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</si>
  <si>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</si>
  <si>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</si>
  <si>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</si>
  <si>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</si>
  <si>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</si>
  <si>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</si>
  <si>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</si>
  <si>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</si>
  <si>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</si>
  <si>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</si>
  <si>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</si>
  <si>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</si>
  <si>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</si>
  <si>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</si>
  <si>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</si>
  <si>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</si>
  <si>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</si>
  <si>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</si>
  <si>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</si>
  <si>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</si>
  <si>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</si>
  <si>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</si>
  <si>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</si>
  <si>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</si>
  <si>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</si>
  <si>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</si>
  <si>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</si>
  <si>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</si>
  <si>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</si>
  <si>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</si>
  <si>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</si>
  <si>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</si>
  <si>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</si>
  <si>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</si>
  <si>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</si>
  <si>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</si>
  <si>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</si>
  <si>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</si>
  <si>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</si>
  <si>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</si>
  <si>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</si>
  <si>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</si>
  <si>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</si>
  <si>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</si>
  <si>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</si>
  <si>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</si>
  <si>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</si>
  <si>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</si>
  <si>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</si>
  <si>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</si>
  <si>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</si>
  <si>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</si>
  <si>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</si>
  <si>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</si>
  <si>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</si>
  <si>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</si>
  <si>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</si>
  <si>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</si>
  <si>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</si>
  <si>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</si>
  <si>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</si>
  <si>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</si>
  <si>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</si>
  <si>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</si>
  <si>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</si>
  <si>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</si>
  <si>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</si>
  <si>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</si>
  <si>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</si>
  <si>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</si>
  <si>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</si>
  <si>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</si>
  <si>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</si>
  <si>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</si>
  <si>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</si>
  <si>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</si>
  <si>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</si>
  <si>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</si>
  <si>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</si>
  <si>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</si>
  <si>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</si>
  <si>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</si>
  <si>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</si>
  <si>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</si>
  <si>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</si>
  <si>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</si>
  <si>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</si>
  <si>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</si>
  <si>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</si>
  <si>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</si>
  <si>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</si>
  <si>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</si>
  <si>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</si>
  <si>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</si>
  <si>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</si>
  <si>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</si>
  <si>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</si>
  <si>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</si>
  <si>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</si>
  <si>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</si>
  <si>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</si>
  <si>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</si>
  <si>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</si>
  <si>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</si>
  <si>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</si>
  <si>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2021</t>
    </r>
  </si>
  <si>
    <r>
      <t xml:space="preserve"> </t>
    </r>
    <r>
      <rPr>
        <sz val="8"/>
        <color indexed="8"/>
        <rFont val="Times New Roman"/>
        <family val="1"/>
      </rPr>
      <t>Dotacione të destinuara për vitin 2021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</si>
  <si>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2021</t>
    </r>
  </si>
  <si>
    <t>Donacione për vitin 2021</t>
  </si>
  <si>
    <r>
      <t xml:space="preserve"> </t>
    </r>
    <r>
      <rPr>
        <sz val="8"/>
        <color indexed="8"/>
        <rFont val="Times New Roman"/>
        <family val="1"/>
      </rPr>
      <t>Kredi për vitin 2021</t>
    </r>
  </si>
  <si>
    <t>Gjithsej për vitin 2021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</si>
  <si>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2021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</si>
  <si>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dt.01.01.2021, deri 30.09.2021.</t>
    </r>
  </si>
  <si>
    <t xml:space="preserve"> Raporti periodik : prej 01.01.2021 deri 30.09.2021</t>
  </si>
  <si>
    <r>
      <t xml:space="preserve"> </t>
    </r>
    <r>
      <rPr>
        <b/>
        <sz val="12"/>
        <rFont val="Times New Roman"/>
        <family val="1"/>
      </rPr>
      <t>Dita e parashtrimit të raportit:31.10.2021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</si>
  <si>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03</t>
    </r>
  </si>
  <si>
    <r>
      <t xml:space="preserve"> </t>
    </r>
    <r>
      <rPr>
        <sz val="8"/>
        <color indexed="8"/>
        <rFont val="Times New Roman"/>
        <family val="1"/>
      </rPr>
      <t>Realizim për katërmujorin 03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</si>
  <si>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03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</si>
</sst>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C10">
      <selection activeCell="H21" sqref="H21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4" t="s">
        <v>24</v>
      </c>
      <c r="B1" s="95"/>
      <c r="C1" s="95"/>
    </row>
    <row r="2" spans="1:16" ht="18.75">
      <c r="A2" s="98" t="s">
        <v>134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9" t="s">
        <v>137</v>
      </c>
      <c r="D10" s="88" t="s">
        <v>127</v>
      </c>
      <c r="E10" s="88"/>
      <c r="F10" s="88" t="s">
        <v>128</v>
      </c>
      <c r="G10" s="88"/>
      <c r="H10" s="88" t="s">
        <v>129</v>
      </c>
      <c r="I10" s="88"/>
      <c r="J10" s="87" t="s">
        <v>130</v>
      </c>
      <c r="K10" s="88"/>
      <c r="L10" s="88" t="s">
        <v>131</v>
      </c>
      <c r="M10" s="88"/>
      <c r="N10" s="87" t="s">
        <v>132</v>
      </c>
      <c r="O10" s="88"/>
      <c r="P10" s="88"/>
    </row>
    <row r="11" spans="1:16" ht="33" customHeight="1">
      <c r="A11" s="4"/>
      <c r="B11" s="3"/>
      <c r="C11" s="89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133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>D20+D28+D34+D39</f>
        <v>436589000</v>
      </c>
      <c r="E13" s="80">
        <f>E20+E28+E34+E39</f>
        <v>190763683</v>
      </c>
      <c r="F13" s="80">
        <f aca="true" t="shared" si="0" ref="F13:P13">F20+F28+F34+F39</f>
        <v>468277000</v>
      </c>
      <c r="G13" s="80">
        <f t="shared" si="0"/>
        <v>345268933</v>
      </c>
      <c r="H13" s="80">
        <f t="shared" si="0"/>
        <v>25258000</v>
      </c>
      <c r="I13" s="80">
        <f t="shared" si="0"/>
        <v>7858684</v>
      </c>
      <c r="J13" s="68">
        <f t="shared" si="0"/>
        <v>56959000</v>
      </c>
      <c r="K13" s="68">
        <f t="shared" si="0"/>
        <v>12424902</v>
      </c>
      <c r="L13" s="68">
        <f t="shared" si="0"/>
        <v>0</v>
      </c>
      <c r="M13" s="68">
        <f t="shared" si="0"/>
        <v>0</v>
      </c>
      <c r="N13" s="68">
        <f t="shared" si="0"/>
        <v>987083000</v>
      </c>
      <c r="O13" s="68">
        <f t="shared" si="0"/>
        <v>556316202</v>
      </c>
      <c r="P13" s="68">
        <f t="shared" si="0"/>
        <v>430766798</v>
      </c>
    </row>
    <row r="14" spans="1:16" ht="12.75">
      <c r="A14" s="4"/>
      <c r="B14" s="3"/>
      <c r="C14" s="60" t="s">
        <v>30</v>
      </c>
      <c r="D14" s="80">
        <f>D67+D72+D77+D85+D89+D95+D100</f>
        <v>207219000</v>
      </c>
      <c r="E14" s="80">
        <f>E67+E72+E77+E85+E89+E95+E100</f>
        <v>134953240</v>
      </c>
      <c r="F14" s="80">
        <f aca="true" t="shared" si="1" ref="F14:P14">F67+F72+F77+F85+F89+F95+F100</f>
        <v>468197000</v>
      </c>
      <c r="G14" s="80">
        <f t="shared" si="1"/>
        <v>334878408</v>
      </c>
      <c r="H14" s="80">
        <f t="shared" si="1"/>
        <v>24180000</v>
      </c>
      <c r="I14" s="80">
        <f t="shared" si="1"/>
        <v>7649303</v>
      </c>
      <c r="J14" s="68">
        <f t="shared" si="1"/>
        <v>22309000</v>
      </c>
      <c r="K14" s="68">
        <f t="shared" si="1"/>
        <v>2402741</v>
      </c>
      <c r="L14" s="68">
        <f t="shared" si="1"/>
        <v>0</v>
      </c>
      <c r="M14" s="68">
        <f t="shared" si="1"/>
        <v>0</v>
      </c>
      <c r="N14" s="68">
        <f t="shared" si="1"/>
        <v>721905000</v>
      </c>
      <c r="O14" s="68">
        <f t="shared" si="1"/>
        <v>479883692</v>
      </c>
      <c r="P14" s="68">
        <f t="shared" si="1"/>
        <v>242021308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26260000</v>
      </c>
      <c r="E17" s="80">
        <f>E52+E57</f>
        <v>22468142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26260000</v>
      </c>
      <c r="O17" s="68">
        <f t="shared" si="2"/>
        <v>22468142</v>
      </c>
      <c r="P17" s="68">
        <f t="shared" si="2"/>
        <v>3791858</v>
      </c>
    </row>
    <row r="18" spans="1:16" ht="12.75">
      <c r="A18" s="4"/>
      <c r="B18" s="3"/>
      <c r="C18" s="60" t="s">
        <v>33</v>
      </c>
      <c r="D18" s="80">
        <f>D105</f>
        <v>255630000</v>
      </c>
      <c r="E18" s="80">
        <f>E105</f>
        <v>78278585</v>
      </c>
      <c r="F18" s="80">
        <f aca="true" t="shared" si="3" ref="F18:P18">F105</f>
        <v>80000</v>
      </c>
      <c r="G18" s="80">
        <f t="shared" si="3"/>
        <v>50000</v>
      </c>
      <c r="H18" s="80">
        <f t="shared" si="3"/>
        <v>1078000</v>
      </c>
      <c r="I18" s="80">
        <f t="shared" si="3"/>
        <v>209381</v>
      </c>
      <c r="J18" s="68">
        <f t="shared" si="3"/>
        <v>34650000</v>
      </c>
      <c r="K18" s="68">
        <f t="shared" si="3"/>
        <v>1183979</v>
      </c>
      <c r="L18" s="68">
        <f t="shared" si="3"/>
        <v>0</v>
      </c>
      <c r="M18" s="68">
        <f t="shared" si="3"/>
        <v>0</v>
      </c>
      <c r="N18" s="68">
        <f t="shared" si="3"/>
        <v>291438000</v>
      </c>
      <c r="O18" s="68">
        <f t="shared" si="3"/>
        <v>79721945</v>
      </c>
      <c r="P18" s="68">
        <f t="shared" si="3"/>
        <v>211716055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177780000</v>
      </c>
      <c r="E20" s="72">
        <f>E21+E23+E26</f>
        <v>127572950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177780000</v>
      </c>
      <c r="O20" s="72">
        <f>E20+G20+I20+K20+M20</f>
        <v>127572950</v>
      </c>
      <c r="P20" s="73">
        <f>N20-O20</f>
        <v>50207050</v>
      </c>
    </row>
    <row r="21" spans="1:16" ht="12.75">
      <c r="A21" s="35"/>
      <c r="B21" s="36" t="s">
        <v>1</v>
      </c>
      <c r="C21" s="63" t="s">
        <v>35</v>
      </c>
      <c r="D21" s="72">
        <v>10200000</v>
      </c>
      <c r="E21" s="72">
        <v>4837832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10200000</v>
      </c>
      <c r="O21" s="72">
        <f>E21+G21+I21+K21+M21</f>
        <v>4837832</v>
      </c>
      <c r="P21" s="73">
        <f>N21-O21</f>
        <v>5362168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52000000</v>
      </c>
      <c r="E23" s="72">
        <v>37296850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52000000</v>
      </c>
      <c r="O23" s="72">
        <f t="shared" si="5"/>
        <v>37296850</v>
      </c>
      <c r="P23" s="73">
        <f t="shared" si="6"/>
        <v>14703150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115560000</v>
      </c>
      <c r="E26" s="72">
        <v>85438268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115560000</v>
      </c>
      <c r="O26" s="72">
        <f t="shared" si="5"/>
        <v>85438268</v>
      </c>
      <c r="P26" s="73">
        <f t="shared" si="6"/>
        <v>30121732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6800000</v>
      </c>
      <c r="E28" s="72">
        <f>SUM(E29:E33)</f>
        <v>3166537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25258000</v>
      </c>
      <c r="I28" s="72">
        <f t="shared" si="7"/>
        <v>6721572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32058000</v>
      </c>
      <c r="O28" s="72">
        <f t="shared" si="5"/>
        <v>9888109</v>
      </c>
      <c r="P28" s="73">
        <f t="shared" si="6"/>
        <v>22169891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4733</v>
      </c>
      <c r="J29" s="72"/>
      <c r="K29" s="72"/>
      <c r="L29" s="72"/>
      <c r="M29" s="72"/>
      <c r="N29" s="72">
        <f t="shared" si="5"/>
        <v>0</v>
      </c>
      <c r="O29" s="72">
        <f t="shared" si="5"/>
        <v>4733</v>
      </c>
      <c r="P29" s="73">
        <f t="shared" si="6"/>
        <v>-4733</v>
      </c>
    </row>
    <row r="30" spans="1:16" ht="12.75">
      <c r="A30" s="35"/>
      <c r="B30" s="36" t="s">
        <v>9</v>
      </c>
      <c r="C30" s="34" t="s">
        <v>42</v>
      </c>
      <c r="D30" s="72">
        <v>1500000</v>
      </c>
      <c r="E30" s="72">
        <v>981488</v>
      </c>
      <c r="F30" s="72"/>
      <c r="G30" s="72"/>
      <c r="H30" s="72"/>
      <c r="I30" s="72">
        <v>500</v>
      </c>
      <c r="J30" s="72"/>
      <c r="K30" s="72"/>
      <c r="L30" s="72"/>
      <c r="M30" s="72"/>
      <c r="N30" s="72">
        <f t="shared" si="5"/>
        <v>1500000</v>
      </c>
      <c r="O30" s="72">
        <f t="shared" si="5"/>
        <v>981988</v>
      </c>
      <c r="P30" s="73">
        <f t="shared" si="6"/>
        <v>518012</v>
      </c>
    </row>
    <row r="31" spans="1:16" ht="12.75">
      <c r="A31" s="35"/>
      <c r="B31" s="36" t="s">
        <v>10</v>
      </c>
      <c r="C31" s="34" t="s">
        <v>70</v>
      </c>
      <c r="D31" s="72"/>
      <c r="E31" s="72">
        <v>38354</v>
      </c>
      <c r="F31" s="72"/>
      <c r="G31" s="72"/>
      <c r="H31" s="72">
        <v>25218000</v>
      </c>
      <c r="I31" s="72">
        <v>6716339</v>
      </c>
      <c r="J31" s="72"/>
      <c r="K31" s="72"/>
      <c r="L31" s="72"/>
      <c r="M31" s="72"/>
      <c r="N31" s="72">
        <f t="shared" si="5"/>
        <v>25218000</v>
      </c>
      <c r="O31" s="72">
        <f t="shared" si="5"/>
        <v>6754693</v>
      </c>
      <c r="P31" s="73">
        <f t="shared" si="6"/>
        <v>18463307</v>
      </c>
    </row>
    <row r="32" spans="1:16" ht="12.75">
      <c r="A32" s="35"/>
      <c r="B32" s="36" t="s">
        <v>11</v>
      </c>
      <c r="C32" s="63" t="s">
        <v>43</v>
      </c>
      <c r="D32" s="72"/>
      <c r="E32" s="72">
        <v>3000</v>
      </c>
      <c r="F32" s="72"/>
      <c r="G32" s="72"/>
      <c r="H32" s="72"/>
      <c r="I32" s="72"/>
      <c r="J32" s="72"/>
      <c r="K32" s="72"/>
      <c r="L32" s="72"/>
      <c r="M32" s="72"/>
      <c r="N32" s="72">
        <f t="shared" si="5"/>
        <v>0</v>
      </c>
      <c r="O32" s="72">
        <f t="shared" si="5"/>
        <v>3000</v>
      </c>
      <c r="P32" s="73">
        <f t="shared" si="6"/>
        <v>-3000</v>
      </c>
    </row>
    <row r="33" spans="1:16" ht="12.75">
      <c r="A33" s="35"/>
      <c r="B33" s="36" t="s">
        <v>12</v>
      </c>
      <c r="C33" s="63" t="s">
        <v>44</v>
      </c>
      <c r="D33" s="72">
        <v>5300000</v>
      </c>
      <c r="E33" s="72">
        <v>2143695</v>
      </c>
      <c r="F33" s="72"/>
      <c r="G33" s="72"/>
      <c r="H33" s="72">
        <v>40000</v>
      </c>
      <c r="I33" s="72"/>
      <c r="J33" s="72"/>
      <c r="K33" s="72"/>
      <c r="L33" s="72"/>
      <c r="M33" s="72"/>
      <c r="N33" s="72">
        <f t="shared" si="5"/>
        <v>5340000</v>
      </c>
      <c r="O33" s="72">
        <f t="shared" si="5"/>
        <v>2143695</v>
      </c>
      <c r="P33" s="73">
        <f t="shared" si="6"/>
        <v>3196305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252009000</v>
      </c>
      <c r="E34" s="72">
        <f>SUM(E35:E37)</f>
        <v>60024196</v>
      </c>
      <c r="F34" s="72">
        <f aca="true" t="shared" si="8" ref="F34:M34">SUM(F35:F37)</f>
        <v>468277000</v>
      </c>
      <c r="G34" s="72">
        <f t="shared" si="8"/>
        <v>345268933</v>
      </c>
      <c r="H34" s="72">
        <f t="shared" si="8"/>
        <v>0</v>
      </c>
      <c r="I34" s="72">
        <f t="shared" si="8"/>
        <v>1137112</v>
      </c>
      <c r="J34" s="72">
        <f>J36+J37+J38</f>
        <v>56959000</v>
      </c>
      <c r="K34" s="72">
        <f t="shared" si="8"/>
        <v>12424902</v>
      </c>
      <c r="L34" s="72">
        <f t="shared" si="8"/>
        <v>0</v>
      </c>
      <c r="M34" s="72">
        <f t="shared" si="8"/>
        <v>0</v>
      </c>
      <c r="N34" s="72">
        <f t="shared" si="5"/>
        <v>777245000</v>
      </c>
      <c r="O34" s="72">
        <f t="shared" si="5"/>
        <v>418855143</v>
      </c>
      <c r="P34" s="73">
        <f t="shared" si="6"/>
        <v>358389857</v>
      </c>
    </row>
    <row r="35" spans="1:16" ht="12.75">
      <c r="A35" s="35"/>
      <c r="B35" s="36" t="s">
        <v>13</v>
      </c>
      <c r="C35" s="34" t="s">
        <v>46</v>
      </c>
      <c r="D35" s="72">
        <v>252009000</v>
      </c>
      <c r="E35" s="72">
        <v>60024196</v>
      </c>
      <c r="F35" s="72">
        <v>468277000</v>
      </c>
      <c r="G35" s="72">
        <v>345268933</v>
      </c>
      <c r="H35" s="72"/>
      <c r="I35" s="72">
        <v>1137112</v>
      </c>
      <c r="J35" s="72"/>
      <c r="K35" s="72"/>
      <c r="L35" s="72"/>
      <c r="M35" s="72"/>
      <c r="N35" s="72">
        <f t="shared" si="5"/>
        <v>720286000</v>
      </c>
      <c r="O35" s="72">
        <f t="shared" si="5"/>
        <v>406430241</v>
      </c>
      <c r="P35" s="73">
        <f t="shared" si="6"/>
        <v>313855759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56950000</v>
      </c>
      <c r="K36" s="72">
        <v>12424902</v>
      </c>
      <c r="L36" s="72"/>
      <c r="M36" s="72"/>
      <c r="N36" s="72">
        <f t="shared" si="5"/>
        <v>56950000</v>
      </c>
      <c r="O36" s="72">
        <f t="shared" si="5"/>
        <v>12424902</v>
      </c>
      <c r="P36" s="73">
        <f t="shared" si="6"/>
        <v>44525098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9000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26260000</v>
      </c>
      <c r="E52" s="72">
        <f>E55</f>
        <v>22468142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26260000</v>
      </c>
      <c r="O52" s="72">
        <f t="shared" si="5"/>
        <v>22468142</v>
      </c>
      <c r="P52" s="73">
        <f t="shared" si="6"/>
        <v>3791858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26260000</v>
      </c>
      <c r="E55" s="72">
        <v>22468142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26260000</v>
      </c>
      <c r="O55" s="72">
        <f t="shared" si="5"/>
        <v>22468142</v>
      </c>
      <c r="P55" s="73">
        <f t="shared" si="6"/>
        <v>3791858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7" t="s">
        <v>67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6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16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76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9" t="s">
        <v>139</v>
      </c>
      <c r="D65" s="88" t="s">
        <v>127</v>
      </c>
      <c r="E65" s="88"/>
      <c r="F65" s="88" t="s">
        <v>128</v>
      </c>
      <c r="G65" s="88"/>
      <c r="H65" s="88" t="s">
        <v>129</v>
      </c>
      <c r="I65" s="88"/>
      <c r="J65" s="87" t="s">
        <v>130</v>
      </c>
      <c r="K65" s="88"/>
      <c r="L65" s="88" t="s">
        <v>131</v>
      </c>
      <c r="M65" s="88"/>
      <c r="N65" s="87" t="s">
        <v>132</v>
      </c>
      <c r="O65" s="88"/>
      <c r="P65" s="88"/>
    </row>
    <row r="66" spans="1:16" ht="53.25" customHeight="1">
      <c r="A66" s="4"/>
      <c r="B66" s="3"/>
      <c r="C66" s="90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77131000</v>
      </c>
      <c r="E67" s="72">
        <f>SUM(E68:E71)</f>
        <v>52434135</v>
      </c>
      <c r="F67" s="72">
        <f aca="true" t="shared" si="15" ref="F67:M67">SUM(F68:F71)</f>
        <v>426214000</v>
      </c>
      <c r="G67" s="72">
        <f t="shared" si="15"/>
        <v>318439043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503345000</v>
      </c>
      <c r="O67" s="72">
        <f t="shared" si="16"/>
        <v>370873178</v>
      </c>
      <c r="P67" s="73">
        <f aca="true" t="shared" si="17" ref="P67:P115">N67-O67</f>
        <v>132471822</v>
      </c>
    </row>
    <row r="68" spans="1:16" ht="12.75">
      <c r="A68" s="26"/>
      <c r="B68" s="25">
        <v>401</v>
      </c>
      <c r="C68" s="63" t="s">
        <v>72</v>
      </c>
      <c r="D68" s="72">
        <v>50906000</v>
      </c>
      <c r="E68" s="72">
        <v>34829074</v>
      </c>
      <c r="F68" s="72">
        <v>307250000</v>
      </c>
      <c r="G68" s="72">
        <v>229030519</v>
      </c>
      <c r="H68" s="72"/>
      <c r="I68" s="72"/>
      <c r="J68" s="72"/>
      <c r="K68" s="72"/>
      <c r="L68" s="72"/>
      <c r="M68" s="72"/>
      <c r="N68" s="72">
        <f t="shared" si="16"/>
        <v>358156000</v>
      </c>
      <c r="O68" s="72">
        <f t="shared" si="16"/>
        <v>263859593</v>
      </c>
      <c r="P68" s="73">
        <f t="shared" si="17"/>
        <v>94296407</v>
      </c>
    </row>
    <row r="69" spans="1:16" ht="12.75">
      <c r="A69" s="26"/>
      <c r="B69" s="25">
        <v>402</v>
      </c>
      <c r="C69" s="24" t="s">
        <v>73</v>
      </c>
      <c r="D69" s="72">
        <v>20443000</v>
      </c>
      <c r="E69" s="72">
        <v>13350414</v>
      </c>
      <c r="F69" s="72">
        <v>118964000</v>
      </c>
      <c r="G69" s="72">
        <v>89408524</v>
      </c>
      <c r="H69" s="72"/>
      <c r="I69" s="72"/>
      <c r="J69" s="72"/>
      <c r="K69" s="72"/>
      <c r="L69" s="72"/>
      <c r="M69" s="72"/>
      <c r="N69" s="72">
        <f t="shared" si="16"/>
        <v>139407000</v>
      </c>
      <c r="O69" s="72">
        <f t="shared" si="16"/>
        <v>102758938</v>
      </c>
      <c r="P69" s="73">
        <f t="shared" si="17"/>
        <v>36648062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5782000</v>
      </c>
      <c r="E71" s="72">
        <v>4254647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5782000</v>
      </c>
      <c r="O71" s="72">
        <f t="shared" si="16"/>
        <v>4254647</v>
      </c>
      <c r="P71" s="73">
        <f t="shared" si="17"/>
        <v>1527353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66838000</v>
      </c>
      <c r="E77" s="72">
        <f>SUM(E78:E84)</f>
        <v>36672700</v>
      </c>
      <c r="F77" s="72">
        <f aca="true" t="shared" si="19" ref="F77:M77">SUM(F78:F84)</f>
        <v>40895000</v>
      </c>
      <c r="G77" s="72">
        <f t="shared" si="19"/>
        <v>15848809</v>
      </c>
      <c r="H77" s="72">
        <f t="shared" si="19"/>
        <v>24080000</v>
      </c>
      <c r="I77" s="72">
        <f t="shared" si="19"/>
        <v>7640903</v>
      </c>
      <c r="J77" s="72">
        <f t="shared" si="19"/>
        <v>22309000</v>
      </c>
      <c r="K77" s="72">
        <f t="shared" si="19"/>
        <v>2402741</v>
      </c>
      <c r="L77" s="72">
        <f t="shared" si="19"/>
        <v>0</v>
      </c>
      <c r="M77" s="72">
        <f t="shared" si="19"/>
        <v>0</v>
      </c>
      <c r="N77" s="72">
        <f t="shared" si="16"/>
        <v>154122000</v>
      </c>
      <c r="O77" s="72">
        <f t="shared" si="16"/>
        <v>62565153</v>
      </c>
      <c r="P77" s="73">
        <f t="shared" si="17"/>
        <v>91556847</v>
      </c>
    </row>
    <row r="78" spans="1:16" ht="12.75">
      <c r="A78" s="26"/>
      <c r="B78" s="25">
        <v>420</v>
      </c>
      <c r="C78" s="63" t="s">
        <v>82</v>
      </c>
      <c r="D78" s="72">
        <v>540000</v>
      </c>
      <c r="E78" s="72">
        <v>30000</v>
      </c>
      <c r="F78" s="72">
        <v>15000</v>
      </c>
      <c r="G78" s="72">
        <v>6434</v>
      </c>
      <c r="H78" s="72">
        <v>429800</v>
      </c>
      <c r="I78" s="72">
        <v>30000</v>
      </c>
      <c r="J78" s="72">
        <v>16234000</v>
      </c>
      <c r="K78" s="72">
        <v>595321</v>
      </c>
      <c r="L78" s="72"/>
      <c r="M78" s="72"/>
      <c r="N78" s="72">
        <f t="shared" si="16"/>
        <v>17218800</v>
      </c>
      <c r="O78" s="72">
        <f t="shared" si="16"/>
        <v>661755</v>
      </c>
      <c r="P78" s="73">
        <f t="shared" si="17"/>
        <v>16557045</v>
      </c>
    </row>
    <row r="79" spans="1:16" ht="12.75">
      <c r="A79" s="26"/>
      <c r="B79" s="25">
        <v>421</v>
      </c>
      <c r="C79" s="63" t="s">
        <v>83</v>
      </c>
      <c r="D79" s="72">
        <v>18610000</v>
      </c>
      <c r="E79" s="72">
        <v>14435380</v>
      </c>
      <c r="F79" s="72">
        <v>15754000</v>
      </c>
      <c r="G79" s="72">
        <v>6299216</v>
      </c>
      <c r="H79" s="72">
        <v>4860800</v>
      </c>
      <c r="I79" s="72">
        <v>979162</v>
      </c>
      <c r="J79" s="72"/>
      <c r="K79" s="72"/>
      <c r="L79" s="72"/>
      <c r="M79" s="72"/>
      <c r="N79" s="72">
        <f t="shared" si="16"/>
        <v>39224800</v>
      </c>
      <c r="O79" s="72">
        <f t="shared" si="16"/>
        <v>21713758</v>
      </c>
      <c r="P79" s="73">
        <f t="shared" si="17"/>
        <v>17511042</v>
      </c>
    </row>
    <row r="80" spans="1:16" ht="12.75">
      <c r="A80" s="26"/>
      <c r="B80" s="25">
        <v>423</v>
      </c>
      <c r="C80" s="24" t="s">
        <v>84</v>
      </c>
      <c r="D80" s="72">
        <v>2320000</v>
      </c>
      <c r="E80" s="72">
        <v>1075173</v>
      </c>
      <c r="F80" s="72">
        <v>3808000</v>
      </c>
      <c r="G80" s="72">
        <v>1597009</v>
      </c>
      <c r="H80" s="72">
        <v>9316400</v>
      </c>
      <c r="I80" s="72">
        <v>3091212</v>
      </c>
      <c r="J80" s="72">
        <v>790000</v>
      </c>
      <c r="K80" s="72"/>
      <c r="L80" s="72"/>
      <c r="M80" s="72"/>
      <c r="N80" s="72">
        <f t="shared" si="16"/>
        <v>16234400</v>
      </c>
      <c r="O80" s="72">
        <f t="shared" si="16"/>
        <v>5763394</v>
      </c>
      <c r="P80" s="73">
        <f t="shared" si="17"/>
        <v>10471006</v>
      </c>
    </row>
    <row r="81" spans="1:16" ht="12.75">
      <c r="A81" s="26"/>
      <c r="B81" s="25">
        <v>424</v>
      </c>
      <c r="C81" s="63" t="s">
        <v>85</v>
      </c>
      <c r="D81" s="72">
        <v>24130000</v>
      </c>
      <c r="E81" s="72">
        <v>12014082</v>
      </c>
      <c r="F81" s="72">
        <v>3366000</v>
      </c>
      <c r="G81" s="72">
        <v>970079</v>
      </c>
      <c r="H81" s="72">
        <v>1207000</v>
      </c>
      <c r="I81" s="72">
        <v>170245</v>
      </c>
      <c r="J81" s="72">
        <v>93000</v>
      </c>
      <c r="K81" s="72">
        <v>92000</v>
      </c>
      <c r="L81" s="72"/>
      <c r="M81" s="72"/>
      <c r="N81" s="72">
        <f t="shared" si="16"/>
        <v>28796000</v>
      </c>
      <c r="O81" s="72">
        <f t="shared" si="16"/>
        <v>13246406</v>
      </c>
      <c r="P81" s="73">
        <f t="shared" si="17"/>
        <v>15549594</v>
      </c>
    </row>
    <row r="82" spans="1:16" ht="12.75">
      <c r="A82" s="26"/>
      <c r="B82" s="25">
        <v>425</v>
      </c>
      <c r="C82" s="63" t="s">
        <v>86</v>
      </c>
      <c r="D82" s="72">
        <v>17498000</v>
      </c>
      <c r="E82" s="72">
        <v>7589636</v>
      </c>
      <c r="F82" s="72">
        <v>17207000</v>
      </c>
      <c r="G82" s="72">
        <v>6722554</v>
      </c>
      <c r="H82" s="72">
        <v>6760000</v>
      </c>
      <c r="I82" s="72">
        <v>3019030</v>
      </c>
      <c r="J82" s="72">
        <v>4780000</v>
      </c>
      <c r="K82" s="72">
        <v>1680120</v>
      </c>
      <c r="L82" s="72"/>
      <c r="M82" s="72"/>
      <c r="N82" s="72">
        <f t="shared" si="16"/>
        <v>46245000</v>
      </c>
      <c r="O82" s="72">
        <f t="shared" si="16"/>
        <v>19011340</v>
      </c>
      <c r="P82" s="73">
        <f t="shared" si="17"/>
        <v>27233660</v>
      </c>
    </row>
    <row r="83" spans="1:16" ht="12.75">
      <c r="A83" s="26"/>
      <c r="B83" s="25">
        <v>426</v>
      </c>
      <c r="C83" s="63" t="s">
        <v>87</v>
      </c>
      <c r="D83" s="72">
        <v>3740000</v>
      </c>
      <c r="E83" s="72">
        <v>1528429</v>
      </c>
      <c r="F83" s="72">
        <v>745000</v>
      </c>
      <c r="G83" s="72">
        <v>253517</v>
      </c>
      <c r="H83" s="72">
        <v>1506000</v>
      </c>
      <c r="I83" s="72">
        <v>351254</v>
      </c>
      <c r="J83" s="72">
        <v>412000</v>
      </c>
      <c r="K83" s="72">
        <v>35300</v>
      </c>
      <c r="L83" s="72"/>
      <c r="M83" s="72"/>
      <c r="N83" s="72">
        <f t="shared" si="16"/>
        <v>6403000</v>
      </c>
      <c r="O83" s="72">
        <f t="shared" si="16"/>
        <v>2168500</v>
      </c>
      <c r="P83" s="73">
        <f t="shared" si="17"/>
        <v>4234500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52890000</v>
      </c>
      <c r="E89" s="72">
        <f>SUM(E90:E94)</f>
        <v>39314045</v>
      </c>
      <c r="F89" s="72">
        <f aca="true" t="shared" si="21" ref="F89:M89">SUM(F90:F94)</f>
        <v>1088000</v>
      </c>
      <c r="G89" s="72">
        <f t="shared" si="21"/>
        <v>590556</v>
      </c>
      <c r="H89" s="72">
        <f t="shared" si="21"/>
        <v>100000</v>
      </c>
      <c r="I89" s="72">
        <f t="shared" si="21"/>
        <v>8400</v>
      </c>
      <c r="J89" s="72">
        <f t="shared" si="21"/>
        <v>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54078000</v>
      </c>
      <c r="O89" s="72">
        <f t="shared" si="16"/>
        <v>39913001</v>
      </c>
      <c r="P89" s="73">
        <f t="shared" si="17"/>
        <v>14164999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7800000</v>
      </c>
      <c r="E92" s="72">
        <v>2830000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7800000</v>
      </c>
      <c r="O92" s="72">
        <f t="shared" si="16"/>
        <v>2830000</v>
      </c>
      <c r="P92" s="73">
        <f t="shared" si="17"/>
        <v>4970000</v>
      </c>
    </row>
    <row r="93" spans="1:16" ht="12.75">
      <c r="A93" s="26"/>
      <c r="B93" s="25">
        <v>464</v>
      </c>
      <c r="C93" s="63" t="s">
        <v>97</v>
      </c>
      <c r="D93" s="72">
        <v>45090000</v>
      </c>
      <c r="E93" s="72">
        <v>36484045</v>
      </c>
      <c r="F93" s="72">
        <v>1088000</v>
      </c>
      <c r="G93" s="72">
        <v>590556</v>
      </c>
      <c r="H93" s="72">
        <v>100000</v>
      </c>
      <c r="I93" s="72">
        <v>8400</v>
      </c>
      <c r="J93" s="72"/>
      <c r="K93" s="72"/>
      <c r="L93" s="72"/>
      <c r="M93" s="72"/>
      <c r="N93" s="72">
        <f t="shared" si="16"/>
        <v>46278000</v>
      </c>
      <c r="O93" s="72">
        <f t="shared" si="16"/>
        <v>37083001</v>
      </c>
      <c r="P93" s="73">
        <f t="shared" si="17"/>
        <v>9194999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800000</v>
      </c>
      <c r="E95" s="72">
        <f>SUM(E96:E99)</f>
        <v>334000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800000</v>
      </c>
      <c r="O95" s="72">
        <f t="shared" si="16"/>
        <v>334000</v>
      </c>
      <c r="P95" s="73">
        <f t="shared" si="17"/>
        <v>466000</v>
      </c>
    </row>
    <row r="96" spans="1:16" ht="12.75">
      <c r="A96" s="26"/>
      <c r="B96" s="25">
        <v>471</v>
      </c>
      <c r="C96" s="63" t="s">
        <v>100</v>
      </c>
      <c r="D96" s="72">
        <v>800000</v>
      </c>
      <c r="E96" s="72">
        <v>334000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800000</v>
      </c>
      <c r="O96" s="72">
        <f t="shared" si="16"/>
        <v>334000</v>
      </c>
      <c r="P96" s="73">
        <f t="shared" si="17"/>
        <v>466000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6198360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6198360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6198360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6198360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255630000</v>
      </c>
      <c r="E105" s="72">
        <f>SUM(E106:E115)</f>
        <v>78278585</v>
      </c>
      <c r="F105" s="72">
        <f aca="true" t="shared" si="24" ref="F105:M105">SUM(F106:F115)</f>
        <v>80000</v>
      </c>
      <c r="G105" s="72">
        <f t="shared" si="24"/>
        <v>50000</v>
      </c>
      <c r="H105" s="72">
        <f t="shared" si="24"/>
        <v>1078000</v>
      </c>
      <c r="I105" s="72">
        <f t="shared" si="24"/>
        <v>209381</v>
      </c>
      <c r="J105" s="72">
        <f t="shared" si="24"/>
        <v>34650000</v>
      </c>
      <c r="K105" s="72">
        <f t="shared" si="24"/>
        <v>1183979</v>
      </c>
      <c r="L105" s="72">
        <f t="shared" si="24"/>
        <v>0</v>
      </c>
      <c r="M105" s="72">
        <f t="shared" si="24"/>
        <v>0</v>
      </c>
      <c r="N105" s="72">
        <f t="shared" si="16"/>
        <v>291438000</v>
      </c>
      <c r="O105" s="72">
        <f t="shared" si="16"/>
        <v>79721945</v>
      </c>
      <c r="P105" s="73">
        <f t="shared" si="17"/>
        <v>211716055</v>
      </c>
    </row>
    <row r="106" spans="1:16" ht="12.75">
      <c r="A106" s="26"/>
      <c r="B106" s="25">
        <v>480</v>
      </c>
      <c r="C106" s="63" t="s">
        <v>109</v>
      </c>
      <c r="D106" s="72">
        <v>1400000</v>
      </c>
      <c r="E106" s="72">
        <v>3398</v>
      </c>
      <c r="F106" s="72">
        <v>50000</v>
      </c>
      <c r="G106" s="72">
        <v>50000</v>
      </c>
      <c r="H106" s="72">
        <v>786000</v>
      </c>
      <c r="I106" s="72">
        <v>209381</v>
      </c>
      <c r="J106" s="72">
        <v>1000000</v>
      </c>
      <c r="K106" s="72">
        <v>814379</v>
      </c>
      <c r="L106" s="72"/>
      <c r="M106" s="72"/>
      <c r="N106" s="72">
        <f t="shared" si="16"/>
        <v>3236000</v>
      </c>
      <c r="O106" s="72">
        <f t="shared" si="16"/>
        <v>1077158</v>
      </c>
      <c r="P106" s="73">
        <f t="shared" si="17"/>
        <v>2158842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248610000</v>
      </c>
      <c r="E108" s="72">
        <v>74852944</v>
      </c>
      <c r="F108" s="72"/>
      <c r="G108" s="72"/>
      <c r="H108" s="72"/>
      <c r="I108" s="72"/>
      <c r="J108" s="72">
        <v>33150000</v>
      </c>
      <c r="K108" s="72"/>
      <c r="L108" s="72"/>
      <c r="M108" s="72"/>
      <c r="N108" s="72">
        <f t="shared" si="16"/>
        <v>281760000</v>
      </c>
      <c r="O108" s="72">
        <f t="shared" si="16"/>
        <v>74852944</v>
      </c>
      <c r="P108" s="73">
        <f t="shared" si="17"/>
        <v>206907056</v>
      </c>
    </row>
    <row r="109" spans="1:16" ht="12.75">
      <c r="A109" s="26"/>
      <c r="B109" s="25">
        <v>483</v>
      </c>
      <c r="C109" s="63" t="s">
        <v>112</v>
      </c>
      <c r="D109" s="72">
        <v>1120000</v>
      </c>
      <c r="E109" s="72"/>
      <c r="F109" s="72">
        <v>30000</v>
      </c>
      <c r="G109" s="72"/>
      <c r="H109" s="72">
        <v>292000</v>
      </c>
      <c r="I109" s="72"/>
      <c r="J109" s="72">
        <v>500000</v>
      </c>
      <c r="K109" s="72">
        <v>369600</v>
      </c>
      <c r="L109" s="72"/>
      <c r="M109" s="72"/>
      <c r="N109" s="72">
        <f t="shared" si="16"/>
        <v>1942000</v>
      </c>
      <c r="O109" s="72">
        <f t="shared" si="16"/>
        <v>369600</v>
      </c>
      <c r="P109" s="73">
        <f t="shared" si="17"/>
        <v>1572400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4500000</v>
      </c>
      <c r="E111" s="72">
        <v>3422243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4500000</v>
      </c>
      <c r="O111" s="72">
        <f t="shared" si="16"/>
        <v>3422243</v>
      </c>
      <c r="P111" s="73">
        <f t="shared" si="17"/>
        <v>1077757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6" t="s">
        <v>119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6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ht="58.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ht="27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ht="25.5" customHeight="1">
      <c r="A121" s="17"/>
      <c r="B121" s="17"/>
      <c r="C121" s="67" t="s">
        <v>123</v>
      </c>
      <c r="D121" s="91"/>
      <c r="E121" s="91"/>
      <c r="F121" s="9"/>
      <c r="G121" s="9"/>
      <c r="H121" s="9"/>
      <c r="I121" s="9"/>
      <c r="J121" s="9"/>
      <c r="K121" s="9"/>
      <c r="L121" s="9"/>
      <c r="M121" s="9"/>
      <c r="N121" s="92" t="s">
        <v>125</v>
      </c>
      <c r="O121" s="92"/>
      <c r="P121" s="92"/>
    </row>
    <row r="122" spans="1:16" ht="27" customHeight="1">
      <c r="A122" s="17"/>
      <c r="B122" s="17"/>
      <c r="C122" s="67" t="s">
        <v>124</v>
      </c>
      <c r="D122" s="91"/>
      <c r="E122" s="91"/>
      <c r="F122" s="9"/>
      <c r="G122" s="9"/>
      <c r="H122" s="9"/>
      <c r="K122" s="9"/>
      <c r="L122" s="9"/>
      <c r="M122" s="9"/>
      <c r="N122" s="93" t="s">
        <v>15</v>
      </c>
      <c r="O122" s="93"/>
      <c r="P122" s="93"/>
    </row>
    <row r="123" spans="1:14" ht="24.75" customHeight="1">
      <c r="A123" s="85"/>
      <c r="B123" s="85"/>
      <c r="C123" s="85"/>
      <c r="D123" s="91"/>
      <c r="E123" s="91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2021-10-27T08:12:12Z</cp:lastPrinted>
  <dcterms:created xsi:type="dcterms:W3CDTF">2010-06-28T08:20:16Z</dcterms:created>
  <dcterms:modified xsi:type="dcterms:W3CDTF">2021-10-27T08:15:12Z</dcterms:modified>
  <cp:category/>
  <cp:version/>
  <cp:contentType/>
  <cp:contentStatus/>
</cp:coreProperties>
</file>