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<sst xmlns="http://schemas.openxmlformats.org/spreadsheetml/2006/main" count="171" uniqueCount="140">
  <si>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</si>
  <si>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</si>
  <si>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</si>
  <si>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</si>
  <si>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</si>
  <si>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</si>
  <si>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</si>
  <si>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</si>
  <si>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</si>
  <si>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</si>
  <si>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</si>
  <si>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</si>
  <si>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</si>
  <si>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</si>
  <si>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</si>
  <si>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</si>
  <si>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</si>
  <si>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</si>
  <si>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</si>
  <si>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</si>
  <si>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</si>
  <si>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</si>
  <si>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</si>
  <si>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</si>
  <si>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</si>
  <si>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</si>
  <si>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</si>
  <si>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</si>
  <si>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</si>
  <si>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</si>
  <si>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</si>
  <si>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</si>
  <si>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</si>
  <si>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</si>
  <si>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</si>
  <si>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</si>
  <si>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</si>
  <si>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</si>
  <si>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</si>
  <si>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</si>
  <si>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</si>
  <si>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</si>
  <si>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</si>
  <si>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</si>
  <si>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</si>
  <si>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</si>
  <si>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</si>
  <si>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</si>
  <si>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</si>
  <si>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</si>
  <si>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</si>
  <si>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</si>
  <si>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</si>
  <si>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</si>
  <si>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</si>
  <si>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</si>
  <si>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</si>
  <si>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</si>
  <si>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</si>
  <si>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</si>
  <si>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</si>
  <si>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</si>
  <si>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</si>
  <si>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</si>
  <si>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</si>
  <si>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</si>
  <si>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</si>
  <si>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</si>
  <si>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</si>
  <si>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</si>
  <si>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</si>
  <si>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</si>
  <si>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</si>
  <si>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</si>
  <si>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</si>
  <si>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</si>
  <si>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</si>
  <si>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</si>
  <si>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</si>
  <si>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</si>
  <si>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</si>
  <si>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</si>
  <si>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</si>
  <si>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</si>
  <si>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</si>
  <si>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</si>
  <si>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</si>
  <si>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</si>
  <si>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</si>
  <si>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</si>
  <si>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</si>
  <si>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</si>
  <si>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</si>
  <si>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</si>
  <si>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</si>
  <si>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</si>
  <si>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</si>
  <si>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</si>
  <si>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</si>
  <si>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</si>
  <si>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</si>
  <si>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</si>
  <si>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</si>
  <si>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</si>
  <si>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</si>
  <si>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</si>
  <si>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</si>
  <si>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</si>
  <si>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</si>
  <si>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</si>
  <si>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</si>
  <si>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</si>
  <si>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</si>
  <si>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</si>
  <si>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</si>
  <si>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</si>
  <si>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</si>
  <si>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</si>
  <si>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</si>
  <si>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</si>
  <si>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</si>
  <si>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</si>
  <si>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</si>
  <si>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</si>
  <si>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</si>
  <si>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</si>
  <si>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</si>
  <si>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2020</t>
    </r>
  </si>
  <si>
    <r>
      <t xml:space="preserve"> </t>
    </r>
    <r>
      <rPr>
        <sz val="8"/>
        <color indexed="8"/>
        <rFont val="Times New Roman"/>
        <family val="1"/>
      </rPr>
      <t>Dotacione të destinuara për vitin 2020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</si>
  <si>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2020</t>
    </r>
  </si>
  <si>
    <t>Donacione për vitin 2020</t>
  </si>
  <si>
    <r>
      <t xml:space="preserve"> </t>
    </r>
    <r>
      <rPr>
        <sz val="8"/>
        <color indexed="8"/>
        <rFont val="Times New Roman"/>
        <family val="1"/>
      </rPr>
      <t>Kredi për vitin 2020</t>
    </r>
  </si>
  <si>
    <t>Gjithsej për vitin 2020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</si>
  <si>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2020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</si>
  <si>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dt.01.01.2020, deri 30.06.2020.</t>
    </r>
  </si>
  <si>
    <t xml:space="preserve"> Raporti periodik : prej 01.01.2020 deri 30.06.2020</t>
  </si>
  <si>
    <r>
      <t xml:space="preserve"> </t>
    </r>
    <r>
      <rPr>
        <b/>
        <sz val="12"/>
        <rFont val="Times New Roman"/>
        <family val="1"/>
      </rPr>
      <t>Dita e parashtrimit të raportit:31.07.2020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</si>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</sst>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22">
      <selection activeCell="H59" sqref="H59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5" t="s">
        <v>24</v>
      </c>
      <c r="B1" s="86"/>
      <c r="C1" s="86"/>
    </row>
    <row r="2" spans="1:16" ht="18.75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2" t="s">
        <v>137</v>
      </c>
      <c r="D10" s="80" t="s">
        <v>127</v>
      </c>
      <c r="E10" s="80"/>
      <c r="F10" s="80" t="s">
        <v>128</v>
      </c>
      <c r="G10" s="80"/>
      <c r="H10" s="80" t="s">
        <v>129</v>
      </c>
      <c r="I10" s="80"/>
      <c r="J10" s="83" t="s">
        <v>130</v>
      </c>
      <c r="K10" s="80"/>
      <c r="L10" s="80" t="s">
        <v>131</v>
      </c>
      <c r="M10" s="80"/>
      <c r="N10" s="83" t="s">
        <v>132</v>
      </c>
      <c r="O10" s="80"/>
      <c r="P10" s="80"/>
    </row>
    <row r="11" spans="1:16" ht="33" customHeight="1">
      <c r="A11" s="4"/>
      <c r="B11" s="3"/>
      <c r="C11" s="82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133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96">
        <f>D20+D28+D34+D39</f>
        <v>358112000</v>
      </c>
      <c r="E13" s="96">
        <f>E20+E28+E34+E39</f>
        <v>107356769</v>
      </c>
      <c r="F13" s="96">
        <f aca="true" t="shared" si="0" ref="F13:P13">F20+F28+F34+F39</f>
        <v>458795000</v>
      </c>
      <c r="G13" s="96">
        <f t="shared" si="0"/>
        <v>228438072</v>
      </c>
      <c r="H13" s="96">
        <f t="shared" si="0"/>
        <v>23838000</v>
      </c>
      <c r="I13" s="96">
        <f t="shared" si="0"/>
        <v>3775940</v>
      </c>
      <c r="J13" s="68">
        <f t="shared" si="0"/>
        <v>60838000</v>
      </c>
      <c r="K13" s="68">
        <f t="shared" si="0"/>
        <v>18027102</v>
      </c>
      <c r="L13" s="68">
        <f t="shared" si="0"/>
        <v>0</v>
      </c>
      <c r="M13" s="68">
        <f t="shared" si="0"/>
        <v>0</v>
      </c>
      <c r="N13" s="68">
        <f t="shared" si="0"/>
        <v>901583000</v>
      </c>
      <c r="O13" s="68">
        <f t="shared" si="0"/>
        <v>357597883</v>
      </c>
      <c r="P13" s="68">
        <f t="shared" si="0"/>
        <v>543985117</v>
      </c>
    </row>
    <row r="14" spans="1:16" ht="12.75">
      <c r="A14" s="4"/>
      <c r="B14" s="3"/>
      <c r="C14" s="60" t="s">
        <v>30</v>
      </c>
      <c r="D14" s="96">
        <f>D67+D72+D77+D85+D89+D95+D100</f>
        <v>253765000</v>
      </c>
      <c r="E14" s="96">
        <f>E67+E72+E77+E85+E89+E95+E100</f>
        <v>72919802</v>
      </c>
      <c r="F14" s="96">
        <f aca="true" t="shared" si="1" ref="F14:P14">F67+F72+F77+F85+F89+F95+F100</f>
        <v>458440500</v>
      </c>
      <c r="G14" s="96">
        <f t="shared" si="1"/>
        <v>217398158</v>
      </c>
      <c r="H14" s="96">
        <f t="shared" si="1"/>
        <v>22643500</v>
      </c>
      <c r="I14" s="96">
        <f t="shared" si="1"/>
        <v>3449636</v>
      </c>
      <c r="J14" s="68">
        <f t="shared" si="1"/>
        <v>16100000</v>
      </c>
      <c r="K14" s="68">
        <f t="shared" si="1"/>
        <v>4977132</v>
      </c>
      <c r="L14" s="68">
        <f t="shared" si="1"/>
        <v>0</v>
      </c>
      <c r="M14" s="68">
        <f t="shared" si="1"/>
        <v>0</v>
      </c>
      <c r="N14" s="68">
        <f t="shared" si="1"/>
        <v>750949000</v>
      </c>
      <c r="O14" s="68">
        <f t="shared" si="1"/>
        <v>298744728</v>
      </c>
      <c r="P14" s="68">
        <f t="shared" si="1"/>
        <v>452204272</v>
      </c>
    </row>
    <row r="15" spans="1:16" ht="12.75">
      <c r="A15" s="4"/>
      <c r="B15" s="3"/>
      <c r="C15" s="19"/>
      <c r="D15" s="97"/>
      <c r="E15" s="97"/>
      <c r="F15" s="97"/>
      <c r="G15" s="97"/>
      <c r="H15" s="97"/>
      <c r="I15" s="97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96"/>
      <c r="E16" s="96"/>
      <c r="F16" s="96"/>
      <c r="G16" s="96"/>
      <c r="H16" s="96"/>
      <c r="I16" s="96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96">
        <f>D52+D57</f>
        <v>30000000</v>
      </c>
      <c r="E17" s="96">
        <f>E52+E57</f>
        <v>5307874</v>
      </c>
      <c r="F17" s="96">
        <f aca="true" t="shared" si="2" ref="F17:P17">F52+F57</f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30000000</v>
      </c>
      <c r="O17" s="68">
        <f t="shared" si="2"/>
        <v>5307874</v>
      </c>
      <c r="P17" s="68">
        <f t="shared" si="2"/>
        <v>24692126</v>
      </c>
    </row>
    <row r="18" spans="1:16" ht="12.75">
      <c r="A18" s="4"/>
      <c r="B18" s="3"/>
      <c r="C18" s="60" t="s">
        <v>33</v>
      </c>
      <c r="D18" s="96">
        <f>D105</f>
        <v>134447000</v>
      </c>
      <c r="E18" s="96">
        <f>E105</f>
        <v>35003829</v>
      </c>
      <c r="F18" s="96">
        <f aca="true" t="shared" si="3" ref="F18:P18">F105</f>
        <v>354500</v>
      </c>
      <c r="G18" s="96">
        <f t="shared" si="3"/>
        <v>324500</v>
      </c>
      <c r="H18" s="96">
        <f t="shared" si="3"/>
        <v>1194500</v>
      </c>
      <c r="I18" s="96">
        <f t="shared" si="3"/>
        <v>326304</v>
      </c>
      <c r="J18" s="68">
        <f t="shared" si="3"/>
        <v>44738000</v>
      </c>
      <c r="K18" s="68">
        <f t="shared" si="3"/>
        <v>9042684</v>
      </c>
      <c r="L18" s="68">
        <f t="shared" si="3"/>
        <v>0</v>
      </c>
      <c r="M18" s="68">
        <f t="shared" si="3"/>
        <v>0</v>
      </c>
      <c r="N18" s="68">
        <f t="shared" si="3"/>
        <v>180734000</v>
      </c>
      <c r="O18" s="68">
        <f t="shared" si="3"/>
        <v>44697317</v>
      </c>
      <c r="P18" s="68">
        <f t="shared" si="3"/>
        <v>136036683</v>
      </c>
    </row>
    <row r="19" spans="1:16" ht="12.75">
      <c r="A19" s="4"/>
      <c r="B19" s="3"/>
      <c r="C19" s="5"/>
      <c r="D19" s="98"/>
      <c r="E19" s="98"/>
      <c r="F19" s="98"/>
      <c r="G19" s="98"/>
      <c r="H19" s="98"/>
      <c r="I19" s="98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177260000</v>
      </c>
      <c r="E20" s="72">
        <f>SUM(E21:E27)</f>
        <v>49750301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177260000</v>
      </c>
      <c r="O20" s="72">
        <f>E20+G20+I20+K20+M20</f>
        <v>49750301</v>
      </c>
      <c r="P20" s="73">
        <f>N20-O20</f>
        <v>127509699</v>
      </c>
    </row>
    <row r="21" spans="1:16" ht="12.75">
      <c r="A21" s="35"/>
      <c r="B21" s="36" t="s">
        <v>1</v>
      </c>
      <c r="C21" s="63" t="s">
        <v>35</v>
      </c>
      <c r="D21" s="72">
        <v>7230000</v>
      </c>
      <c r="E21" s="72">
        <v>3256698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7230000</v>
      </c>
      <c r="O21" s="72">
        <f>E21+G21+I21+K21+M21</f>
        <v>3256698</v>
      </c>
      <c r="P21" s="73">
        <f>N21-O21</f>
        <v>3973302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56000000</v>
      </c>
      <c r="E23" s="72">
        <v>14754431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56000000</v>
      </c>
      <c r="O23" s="72">
        <f t="shared" si="5"/>
        <v>14754431</v>
      </c>
      <c r="P23" s="73">
        <f t="shared" si="6"/>
        <v>41245569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114010000</v>
      </c>
      <c r="E26" s="72">
        <v>31739172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114010000</v>
      </c>
      <c r="O26" s="72">
        <f t="shared" si="5"/>
        <v>31739172</v>
      </c>
      <c r="P26" s="73">
        <f t="shared" si="6"/>
        <v>82270828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6120000</v>
      </c>
      <c r="E28" s="72">
        <f>SUM(E29:E33)</f>
        <v>1288658</v>
      </c>
      <c r="F28" s="72">
        <f aca="true" t="shared" si="7" ref="F28:M28">SUM(F29:F33)</f>
        <v>0</v>
      </c>
      <c r="G28" s="72">
        <f t="shared" si="7"/>
        <v>3854</v>
      </c>
      <c r="H28" s="72">
        <f t="shared" si="7"/>
        <v>23838000</v>
      </c>
      <c r="I28" s="72">
        <f t="shared" si="7"/>
        <v>3537244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29958000</v>
      </c>
      <c r="O28" s="72">
        <f t="shared" si="5"/>
        <v>4829756</v>
      </c>
      <c r="P28" s="73">
        <f t="shared" si="6"/>
        <v>25128244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2463</v>
      </c>
      <c r="J29" s="72"/>
      <c r="K29" s="72"/>
      <c r="L29" s="72"/>
      <c r="M29" s="72"/>
      <c r="N29" s="72">
        <f t="shared" si="5"/>
        <v>0</v>
      </c>
      <c r="O29" s="72">
        <f t="shared" si="5"/>
        <v>2463</v>
      </c>
      <c r="P29" s="73">
        <f t="shared" si="6"/>
        <v>-2463</v>
      </c>
    </row>
    <row r="30" spans="1:16" ht="12.75">
      <c r="A30" s="35"/>
      <c r="B30" s="36" t="s">
        <v>9</v>
      </c>
      <c r="C30" s="34" t="s">
        <v>42</v>
      </c>
      <c r="D30" s="72">
        <v>2000000</v>
      </c>
      <c r="E30" s="72">
        <v>444918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2000000</v>
      </c>
      <c r="O30" s="72">
        <f t="shared" si="5"/>
        <v>444918</v>
      </c>
      <c r="P30" s="73">
        <f t="shared" si="6"/>
        <v>1555082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35215</v>
      </c>
      <c r="F31" s="72"/>
      <c r="G31" s="72"/>
      <c r="H31" s="72">
        <v>23838000</v>
      </c>
      <c r="I31" s="72">
        <v>3534396</v>
      </c>
      <c r="J31" s="72"/>
      <c r="K31" s="72"/>
      <c r="L31" s="72"/>
      <c r="M31" s="72"/>
      <c r="N31" s="72">
        <f t="shared" si="5"/>
        <v>23938000</v>
      </c>
      <c r="O31" s="72">
        <f t="shared" si="5"/>
        <v>3569611</v>
      </c>
      <c r="P31" s="73">
        <f t="shared" si="6"/>
        <v>20368389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/>
      <c r="F32" s="72"/>
      <c r="G32" s="72"/>
      <c r="H32" s="72"/>
      <c r="I32" s="72">
        <v>385</v>
      </c>
      <c r="J32" s="72"/>
      <c r="K32" s="72"/>
      <c r="L32" s="72"/>
      <c r="M32" s="72"/>
      <c r="N32" s="72">
        <f t="shared" si="5"/>
        <v>20000</v>
      </c>
      <c r="O32" s="72">
        <f t="shared" si="5"/>
        <v>385</v>
      </c>
      <c r="P32" s="73">
        <f t="shared" si="6"/>
        <v>19615</v>
      </c>
    </row>
    <row r="33" spans="1:16" ht="12.75">
      <c r="A33" s="35"/>
      <c r="B33" s="36" t="s">
        <v>12</v>
      </c>
      <c r="C33" s="63" t="s">
        <v>44</v>
      </c>
      <c r="D33" s="72">
        <v>4000000</v>
      </c>
      <c r="E33" s="72">
        <v>808525</v>
      </c>
      <c r="F33" s="72"/>
      <c r="G33" s="72">
        <v>3854</v>
      </c>
      <c r="H33" s="72"/>
      <c r="I33" s="72"/>
      <c r="J33" s="72"/>
      <c r="K33" s="72"/>
      <c r="L33" s="72"/>
      <c r="M33" s="72"/>
      <c r="N33" s="72">
        <f t="shared" si="5"/>
        <v>4000000</v>
      </c>
      <c r="O33" s="72">
        <f t="shared" si="5"/>
        <v>812379</v>
      </c>
      <c r="P33" s="73">
        <f t="shared" si="6"/>
        <v>3187621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174732000</v>
      </c>
      <c r="E34" s="72">
        <f>SUM(E35:E37)</f>
        <v>56317810</v>
      </c>
      <c r="F34" s="72">
        <f aca="true" t="shared" si="8" ref="F34:M34">SUM(F35:F37)</f>
        <v>458795000</v>
      </c>
      <c r="G34" s="72">
        <f t="shared" si="8"/>
        <v>228434218</v>
      </c>
      <c r="H34" s="72">
        <f t="shared" si="8"/>
        <v>0</v>
      </c>
      <c r="I34" s="72">
        <f t="shared" si="8"/>
        <v>238696</v>
      </c>
      <c r="J34" s="72">
        <f>J36+J37+J38</f>
        <v>60838000</v>
      </c>
      <c r="K34" s="72">
        <f t="shared" si="8"/>
        <v>18027102</v>
      </c>
      <c r="L34" s="72">
        <f t="shared" si="8"/>
        <v>0</v>
      </c>
      <c r="M34" s="72">
        <f t="shared" si="8"/>
        <v>0</v>
      </c>
      <c r="N34" s="72">
        <f t="shared" si="5"/>
        <v>694365000</v>
      </c>
      <c r="O34" s="72">
        <f t="shared" si="5"/>
        <v>303017826</v>
      </c>
      <c r="P34" s="73">
        <f t="shared" si="6"/>
        <v>391347174</v>
      </c>
    </row>
    <row r="35" spans="1:16" ht="12.75">
      <c r="A35" s="35"/>
      <c r="B35" s="36" t="s">
        <v>13</v>
      </c>
      <c r="C35" s="34" t="s">
        <v>46</v>
      </c>
      <c r="D35" s="72">
        <v>174732000</v>
      </c>
      <c r="E35" s="72">
        <v>55847317</v>
      </c>
      <c r="F35" s="72">
        <v>458795000</v>
      </c>
      <c r="G35" s="72">
        <v>228434218</v>
      </c>
      <c r="H35" s="72"/>
      <c r="I35" s="72">
        <v>238696</v>
      </c>
      <c r="J35" s="72"/>
      <c r="K35" s="72"/>
      <c r="L35" s="72"/>
      <c r="M35" s="72"/>
      <c r="N35" s="72">
        <f t="shared" si="5"/>
        <v>633527000</v>
      </c>
      <c r="O35" s="72">
        <f t="shared" si="5"/>
        <v>284520231</v>
      </c>
      <c r="P35" s="73">
        <f t="shared" si="6"/>
        <v>349006769</v>
      </c>
    </row>
    <row r="36" spans="1:16" ht="12.75">
      <c r="A36" s="35"/>
      <c r="B36" s="36" t="s">
        <v>14</v>
      </c>
      <c r="C36" s="63" t="s">
        <v>47</v>
      </c>
      <c r="D36" s="72"/>
      <c r="E36" s="72">
        <v>470493</v>
      </c>
      <c r="F36" s="72"/>
      <c r="G36" s="72"/>
      <c r="H36" s="72"/>
      <c r="I36" s="72"/>
      <c r="J36" s="72">
        <v>60700000</v>
      </c>
      <c r="K36" s="72">
        <v>18027102</v>
      </c>
      <c r="L36" s="72"/>
      <c r="M36" s="72"/>
      <c r="N36" s="72">
        <f t="shared" si="5"/>
        <v>60700000</v>
      </c>
      <c r="O36" s="72">
        <f t="shared" si="5"/>
        <v>18497595</v>
      </c>
      <c r="P36" s="73">
        <f t="shared" si="6"/>
        <v>42202405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138000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30000000</v>
      </c>
      <c r="E52" s="72">
        <v>5307874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30000000</v>
      </c>
      <c r="O52" s="72">
        <f t="shared" si="5"/>
        <v>5307874</v>
      </c>
      <c r="P52" s="73">
        <f t="shared" si="6"/>
        <v>24692126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30000000</v>
      </c>
      <c r="E55" s="72">
        <v>5307874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30000000</v>
      </c>
      <c r="O55" s="72">
        <f t="shared" si="5"/>
        <v>5307874</v>
      </c>
      <c r="P55" s="73">
        <f t="shared" si="6"/>
        <v>24692126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88" t="s">
        <v>67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16" ht="16.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 ht="16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 ht="76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2" t="s">
        <v>139</v>
      </c>
      <c r="D65" s="80" t="s">
        <v>127</v>
      </c>
      <c r="E65" s="80"/>
      <c r="F65" s="80" t="s">
        <v>128</v>
      </c>
      <c r="G65" s="80"/>
      <c r="H65" s="80" t="s">
        <v>129</v>
      </c>
      <c r="I65" s="80"/>
      <c r="J65" s="83" t="s">
        <v>130</v>
      </c>
      <c r="K65" s="80"/>
      <c r="L65" s="80" t="s">
        <v>131</v>
      </c>
      <c r="M65" s="80"/>
      <c r="N65" s="83" t="s">
        <v>132</v>
      </c>
      <c r="O65" s="80"/>
      <c r="P65" s="80"/>
    </row>
    <row r="66" spans="1:16" ht="53.25" customHeight="1">
      <c r="A66" s="4"/>
      <c r="B66" s="3"/>
      <c r="C66" s="93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75708000</v>
      </c>
      <c r="E67" s="72">
        <f>SUM(E68:E71)</f>
        <v>34955901</v>
      </c>
      <c r="F67" s="72">
        <f aca="true" t="shared" si="15" ref="F67:M67">SUM(F68:F71)</f>
        <v>417911834</v>
      </c>
      <c r="G67" s="72">
        <f t="shared" si="15"/>
        <v>203989897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493619834</v>
      </c>
      <c r="O67" s="72">
        <f t="shared" si="16"/>
        <v>238945798</v>
      </c>
      <c r="P67" s="73">
        <f aca="true" t="shared" si="17" ref="P67:P115">N67-O67</f>
        <v>254674036</v>
      </c>
    </row>
    <row r="68" spans="1:16" ht="12.75">
      <c r="A68" s="26"/>
      <c r="B68" s="25">
        <v>401</v>
      </c>
      <c r="C68" s="63" t="s">
        <v>72</v>
      </c>
      <c r="D68" s="72">
        <v>49966000</v>
      </c>
      <c r="E68" s="72">
        <v>23233333</v>
      </c>
      <c r="F68" s="72">
        <v>302527225</v>
      </c>
      <c r="G68" s="72">
        <v>146883958</v>
      </c>
      <c r="H68" s="72"/>
      <c r="I68" s="72"/>
      <c r="J68" s="72"/>
      <c r="K68" s="72"/>
      <c r="L68" s="72"/>
      <c r="M68" s="72"/>
      <c r="N68" s="72">
        <f t="shared" si="16"/>
        <v>352493225</v>
      </c>
      <c r="O68" s="72">
        <f t="shared" si="16"/>
        <v>170117291</v>
      </c>
      <c r="P68" s="73">
        <f t="shared" si="17"/>
        <v>182375934</v>
      </c>
    </row>
    <row r="69" spans="1:16" ht="12.75">
      <c r="A69" s="26"/>
      <c r="B69" s="25">
        <v>402</v>
      </c>
      <c r="C69" s="24" t="s">
        <v>73</v>
      </c>
      <c r="D69" s="72">
        <v>19107000</v>
      </c>
      <c r="E69" s="72">
        <v>8934370</v>
      </c>
      <c r="F69" s="72">
        <v>115384609</v>
      </c>
      <c r="G69" s="72">
        <v>57105939</v>
      </c>
      <c r="H69" s="72"/>
      <c r="I69" s="72"/>
      <c r="J69" s="72"/>
      <c r="K69" s="72"/>
      <c r="L69" s="72"/>
      <c r="M69" s="72"/>
      <c r="N69" s="72">
        <f t="shared" si="16"/>
        <v>134491609</v>
      </c>
      <c r="O69" s="72">
        <f t="shared" si="16"/>
        <v>66040309</v>
      </c>
      <c r="P69" s="73">
        <f t="shared" si="17"/>
        <v>68451300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6635000</v>
      </c>
      <c r="E71" s="72">
        <v>2788198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6635000</v>
      </c>
      <c r="O71" s="72">
        <f t="shared" si="16"/>
        <v>2788198</v>
      </c>
      <c r="P71" s="73">
        <f t="shared" si="17"/>
        <v>3846802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93757000</v>
      </c>
      <c r="E77" s="72">
        <f>SUM(E78:E84)</f>
        <v>29916094</v>
      </c>
      <c r="F77" s="72">
        <f aca="true" t="shared" si="19" ref="F77:M77">SUM(F78:F84)</f>
        <v>40248666</v>
      </c>
      <c r="G77" s="72">
        <f t="shared" si="19"/>
        <v>13368261</v>
      </c>
      <c r="H77" s="72">
        <f t="shared" si="19"/>
        <v>22543500</v>
      </c>
      <c r="I77" s="72">
        <f t="shared" si="19"/>
        <v>3441236</v>
      </c>
      <c r="J77" s="72">
        <f t="shared" si="19"/>
        <v>15500000</v>
      </c>
      <c r="K77" s="72">
        <f t="shared" si="19"/>
        <v>4977132</v>
      </c>
      <c r="L77" s="72">
        <f t="shared" si="19"/>
        <v>0</v>
      </c>
      <c r="M77" s="72">
        <f t="shared" si="19"/>
        <v>0</v>
      </c>
      <c r="N77" s="72">
        <f t="shared" si="16"/>
        <v>172049166</v>
      </c>
      <c r="O77" s="72">
        <f t="shared" si="16"/>
        <v>51702723</v>
      </c>
      <c r="P77" s="73">
        <f t="shared" si="17"/>
        <v>120346443</v>
      </c>
    </row>
    <row r="78" spans="1:16" ht="12.75">
      <c r="A78" s="26"/>
      <c r="B78" s="25">
        <v>420</v>
      </c>
      <c r="C78" s="63" t="s">
        <v>82</v>
      </c>
      <c r="D78" s="72">
        <v>410000</v>
      </c>
      <c r="E78" s="72">
        <v>20000</v>
      </c>
      <c r="F78" s="72">
        <v>20000</v>
      </c>
      <c r="G78" s="72"/>
      <c r="H78" s="72">
        <v>423000</v>
      </c>
      <c r="I78" s="72">
        <v>18300</v>
      </c>
      <c r="J78" s="72">
        <v>10350000</v>
      </c>
      <c r="K78" s="72">
        <v>3275279</v>
      </c>
      <c r="L78" s="72"/>
      <c r="M78" s="72"/>
      <c r="N78" s="72">
        <f t="shared" si="16"/>
        <v>11203000</v>
      </c>
      <c r="O78" s="72">
        <f t="shared" si="16"/>
        <v>3313579</v>
      </c>
      <c r="P78" s="73">
        <f t="shared" si="17"/>
        <v>7889421</v>
      </c>
    </row>
    <row r="79" spans="1:16" ht="12.75">
      <c r="A79" s="26"/>
      <c r="B79" s="25">
        <v>421</v>
      </c>
      <c r="C79" s="63" t="s">
        <v>83</v>
      </c>
      <c r="D79" s="72">
        <v>28725000</v>
      </c>
      <c r="E79" s="72">
        <v>17212659</v>
      </c>
      <c r="F79" s="72">
        <v>19345000</v>
      </c>
      <c r="G79" s="72">
        <v>8298737</v>
      </c>
      <c r="H79" s="72">
        <v>4448000</v>
      </c>
      <c r="I79" s="72">
        <v>397881</v>
      </c>
      <c r="J79" s="72">
        <v>180000</v>
      </c>
      <c r="K79" s="72">
        <v>48800</v>
      </c>
      <c r="L79" s="72"/>
      <c r="M79" s="72"/>
      <c r="N79" s="72">
        <f t="shared" si="16"/>
        <v>52698000</v>
      </c>
      <c r="O79" s="72">
        <f t="shared" si="16"/>
        <v>25958077</v>
      </c>
      <c r="P79" s="73">
        <f t="shared" si="17"/>
        <v>26739923</v>
      </c>
    </row>
    <row r="80" spans="1:16" ht="12.75">
      <c r="A80" s="26"/>
      <c r="B80" s="25">
        <v>423</v>
      </c>
      <c r="C80" s="24" t="s">
        <v>84</v>
      </c>
      <c r="D80" s="72">
        <v>4095000</v>
      </c>
      <c r="E80" s="72">
        <v>407862</v>
      </c>
      <c r="F80" s="72">
        <v>3012400</v>
      </c>
      <c r="G80" s="72">
        <v>727977</v>
      </c>
      <c r="H80" s="72">
        <v>8542500</v>
      </c>
      <c r="I80" s="72">
        <v>1747746</v>
      </c>
      <c r="J80" s="72">
        <v>480000</v>
      </c>
      <c r="K80" s="72"/>
      <c r="L80" s="72"/>
      <c r="M80" s="72"/>
      <c r="N80" s="72">
        <f t="shared" si="16"/>
        <v>16129900</v>
      </c>
      <c r="O80" s="72">
        <f t="shared" si="16"/>
        <v>2883585</v>
      </c>
      <c r="P80" s="73">
        <f t="shared" si="17"/>
        <v>13246315</v>
      </c>
    </row>
    <row r="81" spans="1:16" ht="12.75">
      <c r="A81" s="26"/>
      <c r="B81" s="25">
        <v>424</v>
      </c>
      <c r="C81" s="63" t="s">
        <v>85</v>
      </c>
      <c r="D81" s="72">
        <v>28752000</v>
      </c>
      <c r="E81" s="72">
        <v>5591967</v>
      </c>
      <c r="F81" s="72">
        <v>2358000</v>
      </c>
      <c r="G81" s="72">
        <v>539864</v>
      </c>
      <c r="H81" s="72">
        <v>1065000</v>
      </c>
      <c r="I81" s="72">
        <v>172446</v>
      </c>
      <c r="J81" s="72">
        <v>94000</v>
      </c>
      <c r="K81" s="72"/>
      <c r="L81" s="72"/>
      <c r="M81" s="72"/>
      <c r="N81" s="72">
        <f t="shared" si="16"/>
        <v>32269000</v>
      </c>
      <c r="O81" s="72">
        <f t="shared" si="16"/>
        <v>6304277</v>
      </c>
      <c r="P81" s="73">
        <f t="shared" si="17"/>
        <v>25964723</v>
      </c>
    </row>
    <row r="82" spans="1:16" ht="12.75">
      <c r="A82" s="26"/>
      <c r="B82" s="25">
        <v>425</v>
      </c>
      <c r="C82" s="63" t="s">
        <v>86</v>
      </c>
      <c r="D82" s="72">
        <v>26255000</v>
      </c>
      <c r="E82" s="72">
        <v>5755613</v>
      </c>
      <c r="F82" s="72">
        <v>14898466</v>
      </c>
      <c r="G82" s="72">
        <v>3673795</v>
      </c>
      <c r="H82" s="72">
        <v>6600000</v>
      </c>
      <c r="I82" s="72">
        <v>971787</v>
      </c>
      <c r="J82" s="72">
        <v>3664000</v>
      </c>
      <c r="K82" s="72">
        <v>1480671</v>
      </c>
      <c r="L82" s="72"/>
      <c r="M82" s="72"/>
      <c r="N82" s="72">
        <f t="shared" si="16"/>
        <v>51417466</v>
      </c>
      <c r="O82" s="72">
        <f t="shared" si="16"/>
        <v>11881866</v>
      </c>
      <c r="P82" s="73">
        <f t="shared" si="17"/>
        <v>39535600</v>
      </c>
    </row>
    <row r="83" spans="1:16" ht="12.75">
      <c r="A83" s="26"/>
      <c r="B83" s="25">
        <v>426</v>
      </c>
      <c r="C83" s="63" t="s">
        <v>87</v>
      </c>
      <c r="D83" s="72">
        <v>5520000</v>
      </c>
      <c r="E83" s="72">
        <v>927993</v>
      </c>
      <c r="F83" s="72">
        <v>614800</v>
      </c>
      <c r="G83" s="72">
        <v>127888</v>
      </c>
      <c r="H83" s="72">
        <v>1465000</v>
      </c>
      <c r="I83" s="72">
        <v>133076</v>
      </c>
      <c r="J83" s="72">
        <v>732000</v>
      </c>
      <c r="K83" s="72">
        <v>172382</v>
      </c>
      <c r="L83" s="72"/>
      <c r="M83" s="72"/>
      <c r="N83" s="72">
        <f t="shared" si="16"/>
        <v>8331800</v>
      </c>
      <c r="O83" s="72">
        <f t="shared" si="16"/>
        <v>1361339</v>
      </c>
      <c r="P83" s="73">
        <f t="shared" si="17"/>
        <v>6970461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73140000</v>
      </c>
      <c r="E89" s="72">
        <f>SUM(E90:E94)</f>
        <v>4846627</v>
      </c>
      <c r="F89" s="72">
        <f aca="true" t="shared" si="21" ref="F89:M89">SUM(F90:F94)</f>
        <v>280000</v>
      </c>
      <c r="G89" s="72">
        <f t="shared" si="21"/>
        <v>40000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74120000</v>
      </c>
      <c r="O89" s="72">
        <f t="shared" si="16"/>
        <v>4895027</v>
      </c>
      <c r="P89" s="73">
        <f t="shared" si="17"/>
        <v>69224973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9740000</v>
      </c>
      <c r="E92" s="72"/>
      <c r="F92" s="72"/>
      <c r="G92" s="72"/>
      <c r="H92" s="72"/>
      <c r="I92" s="72"/>
      <c r="J92" s="72"/>
      <c r="K92" s="72"/>
      <c r="L92" s="72"/>
      <c r="M92" s="72"/>
      <c r="N92" s="72">
        <f t="shared" si="16"/>
        <v>9740000</v>
      </c>
      <c r="O92" s="72">
        <f t="shared" si="16"/>
        <v>0</v>
      </c>
      <c r="P92" s="73">
        <f t="shared" si="17"/>
        <v>9740000</v>
      </c>
    </row>
    <row r="93" spans="1:16" ht="12.75">
      <c r="A93" s="26"/>
      <c r="B93" s="25">
        <v>464</v>
      </c>
      <c r="C93" s="63" t="s">
        <v>97</v>
      </c>
      <c r="D93" s="72">
        <v>63400000</v>
      </c>
      <c r="E93" s="72">
        <v>4846627</v>
      </c>
      <c r="F93" s="72">
        <v>280000</v>
      </c>
      <c r="G93" s="72">
        <v>40000</v>
      </c>
      <c r="H93" s="72">
        <v>100000</v>
      </c>
      <c r="I93" s="72">
        <v>8400</v>
      </c>
      <c r="J93" s="72">
        <v>600000</v>
      </c>
      <c r="K93" s="72"/>
      <c r="L93" s="72"/>
      <c r="M93" s="72"/>
      <c r="N93" s="72">
        <f t="shared" si="16"/>
        <v>64380000</v>
      </c>
      <c r="O93" s="72">
        <f t="shared" si="16"/>
        <v>4895027</v>
      </c>
      <c r="P93" s="73">
        <f t="shared" si="17"/>
        <v>59484973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1600000</v>
      </c>
      <c r="E95" s="72">
        <f>SUM(E96:E99)</f>
        <v>102000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1600000</v>
      </c>
      <c r="O95" s="72">
        <f t="shared" si="16"/>
        <v>102000</v>
      </c>
      <c r="P95" s="73">
        <f t="shared" si="17"/>
        <v>1498000</v>
      </c>
    </row>
    <row r="96" spans="1:16" ht="12.75">
      <c r="A96" s="26"/>
      <c r="B96" s="25">
        <v>471</v>
      </c>
      <c r="C96" s="63" t="s">
        <v>100</v>
      </c>
      <c r="D96" s="72">
        <v>1600000</v>
      </c>
      <c r="E96" s="72">
        <v>102000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1600000</v>
      </c>
      <c r="O96" s="72">
        <f t="shared" si="16"/>
        <v>102000</v>
      </c>
      <c r="P96" s="73">
        <f t="shared" si="17"/>
        <v>1498000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3099180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3099180</v>
      </c>
      <c r="P100" s="73">
        <f t="shared" si="17"/>
        <v>3400820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3099180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3099180</v>
      </c>
      <c r="P101" s="73">
        <f t="shared" si="17"/>
        <v>3100820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134447000</v>
      </c>
      <c r="E105" s="72">
        <f>SUM(E106:E115)</f>
        <v>35003829</v>
      </c>
      <c r="F105" s="72">
        <f aca="true" t="shared" si="24" ref="F105:M105">SUM(F106:F115)</f>
        <v>354500</v>
      </c>
      <c r="G105" s="72">
        <f t="shared" si="24"/>
        <v>324500</v>
      </c>
      <c r="H105" s="72">
        <f t="shared" si="24"/>
        <v>1194500</v>
      </c>
      <c r="I105" s="72">
        <f t="shared" si="24"/>
        <v>326304</v>
      </c>
      <c r="J105" s="72">
        <f t="shared" si="24"/>
        <v>44738000</v>
      </c>
      <c r="K105" s="72">
        <f t="shared" si="24"/>
        <v>9042684</v>
      </c>
      <c r="L105" s="72">
        <f t="shared" si="24"/>
        <v>0</v>
      </c>
      <c r="M105" s="72">
        <f t="shared" si="24"/>
        <v>0</v>
      </c>
      <c r="N105" s="72">
        <f t="shared" si="16"/>
        <v>180734000</v>
      </c>
      <c r="O105" s="72">
        <f t="shared" si="16"/>
        <v>44697317</v>
      </c>
      <c r="P105" s="73">
        <f t="shared" si="17"/>
        <v>136036683</v>
      </c>
    </row>
    <row r="106" spans="1:16" ht="12.75">
      <c r="A106" s="26"/>
      <c r="B106" s="25">
        <v>480</v>
      </c>
      <c r="C106" s="63" t="s">
        <v>109</v>
      </c>
      <c r="D106" s="72">
        <v>2940000</v>
      </c>
      <c r="E106" s="72"/>
      <c r="F106" s="72"/>
      <c r="G106" s="72"/>
      <c r="H106" s="72">
        <v>600000</v>
      </c>
      <c r="I106" s="72">
        <v>271304</v>
      </c>
      <c r="J106" s="72">
        <v>738000</v>
      </c>
      <c r="K106" s="72">
        <v>259350</v>
      </c>
      <c r="L106" s="72"/>
      <c r="M106" s="72"/>
      <c r="N106" s="72">
        <f t="shared" si="16"/>
        <v>4278000</v>
      </c>
      <c r="O106" s="72">
        <f t="shared" si="16"/>
        <v>530654</v>
      </c>
      <c r="P106" s="73">
        <f t="shared" si="17"/>
        <v>3747346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126827000</v>
      </c>
      <c r="E108" s="72">
        <v>35003829</v>
      </c>
      <c r="F108" s="72"/>
      <c r="G108" s="72"/>
      <c r="H108" s="72"/>
      <c r="I108" s="72"/>
      <c r="J108" s="72">
        <v>44000000</v>
      </c>
      <c r="K108" s="72">
        <v>8783334</v>
      </c>
      <c r="L108" s="72"/>
      <c r="M108" s="72"/>
      <c r="N108" s="72">
        <f t="shared" si="16"/>
        <v>170827000</v>
      </c>
      <c r="O108" s="72">
        <f t="shared" si="16"/>
        <v>43787163</v>
      </c>
      <c r="P108" s="73">
        <f t="shared" si="17"/>
        <v>127039837</v>
      </c>
    </row>
    <row r="109" spans="1:16" ht="12.75">
      <c r="A109" s="26"/>
      <c r="B109" s="25">
        <v>483</v>
      </c>
      <c r="C109" s="63" t="s">
        <v>112</v>
      </c>
      <c r="D109" s="72">
        <v>180000</v>
      </c>
      <c r="E109" s="72"/>
      <c r="F109" s="72">
        <v>30000</v>
      </c>
      <c r="G109" s="72"/>
      <c r="H109" s="72">
        <v>270000</v>
      </c>
      <c r="I109" s="72">
        <v>55000</v>
      </c>
      <c r="J109" s="72"/>
      <c r="K109" s="72"/>
      <c r="L109" s="72"/>
      <c r="M109" s="72"/>
      <c r="N109" s="72">
        <f t="shared" si="16"/>
        <v>480000</v>
      </c>
      <c r="O109" s="72">
        <f t="shared" si="16"/>
        <v>55000</v>
      </c>
      <c r="P109" s="73">
        <f t="shared" si="17"/>
        <v>425000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4500000</v>
      </c>
      <c r="E111" s="72">
        <v>0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4500000</v>
      </c>
      <c r="O111" s="72">
        <f t="shared" si="16"/>
        <v>0</v>
      </c>
      <c r="P111" s="73">
        <f t="shared" si="17"/>
        <v>4500000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>
        <v>324500</v>
      </c>
      <c r="G112" s="72">
        <v>324500</v>
      </c>
      <c r="H112" s="72">
        <v>324500</v>
      </c>
      <c r="I112" s="72"/>
      <c r="J112" s="72"/>
      <c r="K112" s="72"/>
      <c r="L112" s="72"/>
      <c r="M112" s="72"/>
      <c r="N112" s="72">
        <f t="shared" si="16"/>
        <v>649000</v>
      </c>
      <c r="O112" s="72">
        <f t="shared" si="16"/>
        <v>324500</v>
      </c>
      <c r="P112" s="73">
        <f t="shared" si="17"/>
        <v>324500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7" t="s">
        <v>119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1:16" ht="1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ht="58.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27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1:16" ht="25.5" customHeight="1">
      <c r="A121" s="17"/>
      <c r="B121" s="17"/>
      <c r="C121" s="67" t="s">
        <v>123</v>
      </c>
      <c r="D121" s="84"/>
      <c r="E121" s="84"/>
      <c r="F121" s="9"/>
      <c r="G121" s="9"/>
      <c r="H121" s="9"/>
      <c r="I121" s="9"/>
      <c r="J121" s="9"/>
      <c r="K121" s="9"/>
      <c r="L121" s="9"/>
      <c r="M121" s="9"/>
      <c r="N121" s="94" t="s">
        <v>125</v>
      </c>
      <c r="O121" s="94"/>
      <c r="P121" s="94"/>
    </row>
    <row r="122" spans="1:16" ht="27" customHeight="1">
      <c r="A122" s="17"/>
      <c r="B122" s="17"/>
      <c r="C122" s="67" t="s">
        <v>124</v>
      </c>
      <c r="D122" s="84"/>
      <c r="E122" s="84"/>
      <c r="F122" s="9"/>
      <c r="G122" s="9"/>
      <c r="H122" s="9"/>
      <c r="K122" s="9"/>
      <c r="L122" s="9"/>
      <c r="M122" s="9"/>
      <c r="N122" s="95" t="s">
        <v>15</v>
      </c>
      <c r="O122" s="95"/>
      <c r="P122" s="95"/>
    </row>
    <row r="123" spans="1:14" ht="24.75" customHeight="1">
      <c r="A123" s="91"/>
      <c r="B123" s="91"/>
      <c r="C123" s="91"/>
      <c r="D123" s="84"/>
      <c r="E123" s="84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2020-07-22T13:07:31Z</cp:lastPrinted>
  <dcterms:created xsi:type="dcterms:W3CDTF">2010-06-28T08:20:16Z</dcterms:created>
  <dcterms:modified xsi:type="dcterms:W3CDTF">2020-07-22T13:09:35Z</dcterms:modified>
  <cp:category/>
  <cp:version/>
  <cp:contentType/>
  <cp:contentStatus/>
</cp:coreProperties>
</file>