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<sst xmlns="http://schemas.openxmlformats.org/spreadsheetml/2006/main" count="170" uniqueCount="140">
  <si>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</si>
  <si>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</si>
  <si>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</si>
  <si>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</si>
  <si>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</si>
  <si>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</si>
  <si>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</si>
  <si>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</si>
  <si>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</si>
  <si>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</si>
  <si>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</si>
  <si>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</si>
  <si>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</si>
  <si>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</si>
  <si>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</si>
  <si>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</si>
  <si>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</si>
  <si>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</si>
  <si>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</si>
  <si>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</si>
  <si>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</si>
  <si>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</si>
  <si>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</si>
  <si>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</si>
  <si>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</si>
  <si>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</si>
  <si>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</si>
  <si>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</si>
  <si>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</si>
  <si>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</si>
  <si>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</si>
  <si>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</si>
  <si>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</si>
  <si>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</si>
  <si>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</si>
  <si>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</si>
  <si>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</si>
  <si>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</si>
  <si>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</si>
  <si>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</si>
  <si>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</si>
  <si>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</si>
  <si>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</si>
  <si>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</si>
  <si>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</si>
  <si>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</si>
  <si>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</si>
  <si>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</si>
  <si>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</si>
  <si>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</si>
  <si>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</si>
  <si>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</si>
  <si>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</si>
  <si>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</si>
  <si>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</si>
  <si>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</si>
  <si>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</si>
  <si>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</si>
  <si>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</si>
  <si>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</si>
  <si>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</si>
  <si>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</si>
  <si>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</si>
  <si>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</si>
  <si>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</si>
  <si>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</si>
  <si>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</si>
  <si>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</si>
  <si>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</si>
  <si>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</si>
  <si>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</si>
  <si>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</si>
  <si>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</si>
  <si>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</si>
  <si>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</si>
  <si>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</si>
  <si>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</si>
  <si>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</si>
  <si>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</si>
  <si>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</si>
  <si>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</si>
  <si>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</si>
  <si>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</si>
  <si>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</si>
  <si>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</si>
  <si>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</si>
  <si>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</si>
  <si>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</si>
  <si>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</si>
  <si>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</si>
  <si>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</si>
  <si>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</si>
  <si>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</si>
  <si>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</si>
  <si>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</si>
  <si>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</si>
  <si>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</si>
  <si>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</si>
  <si>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</si>
  <si>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</si>
  <si>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</si>
  <si>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</si>
  <si>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</si>
  <si>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</si>
  <si>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</si>
  <si>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</si>
  <si>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</si>
  <si>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</si>
  <si>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</si>
  <si>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</si>
  <si>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</si>
  <si>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</si>
  <si>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</si>
  <si>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</si>
  <si>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</si>
  <si>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</si>
  <si>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</si>
  <si>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</si>
  <si>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</si>
  <si>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</si>
  <si>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</si>
  <si>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</si>
  <si>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</si>
  <si>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</si>
  <si>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</si>
  <si>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</si>
  <si>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 xml:space="preserve">Buxet za  2017 godina </t>
  </si>
  <si>
    <t xml:space="preserve">Namenska dotacija za 2017 godina </t>
  </si>
  <si>
    <t>Samofinansira~ki aktivnosti za 2017 godina</t>
  </si>
  <si>
    <t>Donacii za 2017 godina</t>
  </si>
  <si>
    <t xml:space="preserve">Krediti za 2017 godina </t>
  </si>
  <si>
    <t>Vkupno za 2017 godina</t>
  </si>
  <si>
    <t>Ostanato za realizacija do kraj na 2017 godina</t>
  </si>
  <si>
    <t>Општина: KIЧEVO</t>
  </si>
  <si>
    <t xml:space="preserve">Kvartalen izve{taj za izvr{uvaweto na buxetot za op{tina Ki~evo za izve{tajniot period (kumulativno) za kvartal od  01.01-2017  godina do 30.06-2017 godina </t>
  </si>
  <si>
    <t xml:space="preserve">Izve{taen period : od 01.01-2017godina do 30.06-2017godina                        </t>
  </si>
  <si>
    <t>Datum na podnesuvawe na izve{tajot: 31.07-2017</t>
  </si>
  <si>
    <t>Realizacija za 02 kvartal</t>
  </si>
  <si>
    <t>Prihodi -  Kvartal  02</t>
  </si>
  <si>
    <t>Rashodi -  Kvartal  02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</si>
</sst>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6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33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67" fontId="25" fillId="0" borderId="0" xfId="55" applyNumberFormat="1" applyFont="1" applyBorder="1" applyAlignment="1">
      <alignment wrapText="1"/>
      <protection/>
    </xf>
    <xf numFmtId="167" fontId="19" fillId="0" borderId="0" xfId="55" applyNumberFormat="1" applyFont="1" applyBorder="1" applyAlignment="1">
      <alignment wrapText="1"/>
      <protection/>
    </xf>
    <xf numFmtId="0" fontId="7" fillId="0" borderId="10" xfId="0" applyFont="1" applyFill="1" applyBorder="1" applyAlignment="1">
      <alignment horizontal="right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3" fillId="0" borderId="0" xfId="42" applyNumberFormat="1" applyFont="1" applyFill="1" applyBorder="1" applyAlignment="1">
      <alignment horizontal="center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D1">
      <selection activeCell="L86" sqref="L86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5" t="s">
        <v>100</v>
      </c>
      <c r="B1" s="85"/>
      <c r="C1" s="85"/>
    </row>
    <row r="2" spans="1:16" ht="18.75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133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136</v>
      </c>
      <c r="D7" s="2"/>
      <c r="E7" s="7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73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82" t="s">
        <v>138</v>
      </c>
      <c r="D10" s="80" t="s">
        <v>126</v>
      </c>
      <c r="E10" s="80"/>
      <c r="F10" s="80" t="s">
        <v>127</v>
      </c>
      <c r="G10" s="80"/>
      <c r="H10" s="80" t="s">
        <v>128</v>
      </c>
      <c r="I10" s="80"/>
      <c r="J10" s="80" t="s">
        <v>129</v>
      </c>
      <c r="K10" s="80"/>
      <c r="L10" s="80" t="s">
        <v>130</v>
      </c>
      <c r="M10" s="80"/>
      <c r="N10" s="83" t="s">
        <v>131</v>
      </c>
      <c r="O10" s="83"/>
      <c r="P10" s="83"/>
    </row>
    <row r="11" spans="1:16" ht="33" customHeight="1">
      <c r="A11" s="4"/>
      <c r="B11" s="3"/>
      <c r="C11" s="82"/>
      <c r="D11" s="71" t="s">
        <v>0</v>
      </c>
      <c r="E11" s="71" t="s">
        <v>137</v>
      </c>
      <c r="F11" s="71" t="s">
        <v>1</v>
      </c>
      <c r="G11" s="71" t="s">
        <v>137</v>
      </c>
      <c r="H11" s="71" t="s">
        <v>1</v>
      </c>
      <c r="I11" s="71" t="s">
        <v>137</v>
      </c>
      <c r="J11" s="71" t="s">
        <v>1</v>
      </c>
      <c r="K11" s="71" t="s">
        <v>137</v>
      </c>
      <c r="L11" s="71" t="s">
        <v>1</v>
      </c>
      <c r="M11" s="71" t="s">
        <v>137</v>
      </c>
      <c r="N11" s="40" t="s">
        <v>1</v>
      </c>
      <c r="O11" s="30" t="s">
        <v>137</v>
      </c>
      <c r="P11" s="30" t="s">
        <v>132</v>
      </c>
    </row>
    <row r="12" spans="1:16" ht="12.75">
      <c r="A12" s="4"/>
      <c r="B12" s="3"/>
      <c r="C12" s="22" t="s">
        <v>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0"/>
      <c r="O12" s="11"/>
      <c r="P12" s="11"/>
    </row>
    <row r="13" spans="1:16" ht="12.75">
      <c r="A13" s="4"/>
      <c r="B13" s="3"/>
      <c r="C13" s="23" t="s">
        <v>3</v>
      </c>
      <c r="D13" s="75">
        <f>D20+D28+D34+D39</f>
        <v>388604528</v>
      </c>
      <c r="E13" s="75">
        <f>E20+E28+E34+E39</f>
        <v>108717264</v>
      </c>
      <c r="F13" s="75">
        <f aca="true" t="shared" si="0" ref="F13:P13">F20+F28+F34+F39</f>
        <v>375347130</v>
      </c>
      <c r="G13" s="75">
        <f t="shared" si="0"/>
        <v>184872802</v>
      </c>
      <c r="H13" s="75">
        <f t="shared" si="0"/>
        <v>19743800</v>
      </c>
      <c r="I13" s="75">
        <f t="shared" si="0"/>
        <v>3519914</v>
      </c>
      <c r="J13" s="75">
        <f t="shared" si="0"/>
        <v>23090358</v>
      </c>
      <c r="K13" s="75">
        <f t="shared" si="0"/>
        <v>308586</v>
      </c>
      <c r="L13" s="75">
        <f t="shared" si="0"/>
        <v>0</v>
      </c>
      <c r="M13" s="75">
        <f t="shared" si="0"/>
        <v>0</v>
      </c>
      <c r="N13" s="67">
        <f t="shared" si="0"/>
        <v>806785816</v>
      </c>
      <c r="O13" s="67">
        <f t="shared" si="0"/>
        <v>297418566</v>
      </c>
      <c r="P13" s="67">
        <f t="shared" si="0"/>
        <v>509367250</v>
      </c>
    </row>
    <row r="14" spans="1:16" ht="12.75">
      <c r="A14" s="4"/>
      <c r="B14" s="3"/>
      <c r="C14" s="23" t="s">
        <v>4</v>
      </c>
      <c r="D14" s="75">
        <f>D67+D72+D77+D85+D89+D95+D100</f>
        <v>248877299</v>
      </c>
      <c r="E14" s="75">
        <f>E67+E72+E77+E85+E89+E95+E100</f>
        <v>78426549</v>
      </c>
      <c r="F14" s="75">
        <f aca="true" t="shared" si="1" ref="F14:P14">F67+F72+F77+F85+F89+F95+F100</f>
        <v>375347130</v>
      </c>
      <c r="G14" s="75">
        <f t="shared" si="1"/>
        <v>179095228</v>
      </c>
      <c r="H14" s="75">
        <f t="shared" si="1"/>
        <v>19063800</v>
      </c>
      <c r="I14" s="75">
        <f t="shared" si="1"/>
        <v>2863534</v>
      </c>
      <c r="J14" s="75">
        <f t="shared" si="1"/>
        <v>2390358</v>
      </c>
      <c r="K14" s="75">
        <f t="shared" si="1"/>
        <v>1023631</v>
      </c>
      <c r="L14" s="75">
        <f t="shared" si="1"/>
        <v>0</v>
      </c>
      <c r="M14" s="75">
        <f t="shared" si="1"/>
        <v>0</v>
      </c>
      <c r="N14" s="67">
        <f t="shared" si="1"/>
        <v>645678587</v>
      </c>
      <c r="O14" s="67">
        <f t="shared" si="1"/>
        <v>261408942</v>
      </c>
      <c r="P14" s="67">
        <f t="shared" si="1"/>
        <v>384269645</v>
      </c>
    </row>
    <row r="15" spans="1:16" ht="12.75">
      <c r="A15" s="4"/>
      <c r="B15" s="3"/>
      <c r="C15" s="1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68"/>
      <c r="O15" s="69"/>
      <c r="P15" s="69"/>
    </row>
    <row r="16" spans="1:16" ht="12.75">
      <c r="A16" s="4"/>
      <c r="B16" s="3"/>
      <c r="C16" s="22" t="s">
        <v>5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67"/>
      <c r="O16" s="70"/>
      <c r="P16" s="70"/>
    </row>
    <row r="17" spans="1:16" ht="12.75">
      <c r="A17" s="4"/>
      <c r="B17" s="3"/>
      <c r="C17" s="23" t="s">
        <v>6</v>
      </c>
      <c r="D17" s="75">
        <f>D52+D57</f>
        <v>50302771</v>
      </c>
      <c r="E17" s="75">
        <f>E52+E57</f>
        <v>7015566</v>
      </c>
      <c r="F17" s="75">
        <f aca="true" t="shared" si="2" ref="F17:P17">F52+F57</f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  <c r="L17" s="75">
        <f t="shared" si="2"/>
        <v>0</v>
      </c>
      <c r="M17" s="75">
        <f t="shared" si="2"/>
        <v>0</v>
      </c>
      <c r="N17" s="67">
        <f t="shared" si="2"/>
        <v>50302771</v>
      </c>
      <c r="O17" s="67">
        <f t="shared" si="2"/>
        <v>7015566</v>
      </c>
      <c r="P17" s="67">
        <f t="shared" si="2"/>
        <v>43287205</v>
      </c>
    </row>
    <row r="18" spans="1:16" ht="12.75">
      <c r="A18" s="4"/>
      <c r="B18" s="3"/>
      <c r="C18" s="23" t="s">
        <v>7</v>
      </c>
      <c r="D18" s="75">
        <f>D105</f>
        <v>190030000</v>
      </c>
      <c r="E18" s="75">
        <f>E105</f>
        <v>35125119</v>
      </c>
      <c r="F18" s="75">
        <f aca="true" t="shared" si="3" ref="F18:P18">F105</f>
        <v>0</v>
      </c>
      <c r="G18" s="75">
        <f t="shared" si="3"/>
        <v>0</v>
      </c>
      <c r="H18" s="75">
        <f t="shared" si="3"/>
        <v>680000</v>
      </c>
      <c r="I18" s="75">
        <f t="shared" si="3"/>
        <v>11300</v>
      </c>
      <c r="J18" s="75">
        <f t="shared" si="3"/>
        <v>20700000</v>
      </c>
      <c r="K18" s="75">
        <f t="shared" si="3"/>
        <v>0</v>
      </c>
      <c r="L18" s="75">
        <f t="shared" si="3"/>
        <v>0</v>
      </c>
      <c r="M18" s="75">
        <f t="shared" si="3"/>
        <v>0</v>
      </c>
      <c r="N18" s="67">
        <f t="shared" si="3"/>
        <v>211410000</v>
      </c>
      <c r="O18" s="67">
        <f t="shared" si="3"/>
        <v>35136419</v>
      </c>
      <c r="P18" s="67">
        <f t="shared" si="3"/>
        <v>176273581</v>
      </c>
    </row>
    <row r="19" spans="1:16" ht="12.75">
      <c r="A19" s="4"/>
      <c r="B19" s="3"/>
      <c r="C19" s="5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202295300</v>
      </c>
      <c r="E20" s="64">
        <f>SUM(E21:E27)</f>
        <v>57564572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202295300</v>
      </c>
      <c r="O20" s="64">
        <f>E20+G20+I20+K20+M20</f>
        <v>57564572</v>
      </c>
      <c r="P20" s="62">
        <f>N20-O20</f>
        <v>144730728</v>
      </c>
    </row>
    <row r="21" spans="1:16" ht="12.75">
      <c r="A21" s="35"/>
      <c r="B21" s="36" t="s">
        <v>9</v>
      </c>
      <c r="C21" s="34" t="s">
        <v>10</v>
      </c>
      <c r="D21" s="64">
        <v>7050300</v>
      </c>
      <c r="E21" s="64">
        <v>2564651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9">D21+F21+H21+J21+L21</f>
        <v>7050300</v>
      </c>
      <c r="O21" s="64">
        <f>E21+G21+I21+K21+M21</f>
        <v>2564651</v>
      </c>
      <c r="P21" s="62">
        <f>N21-O21</f>
        <v>4485649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9">E22+G22+I22+K22+M22</f>
        <v>0</v>
      </c>
      <c r="P22" s="62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4">
        <v>57050000</v>
      </c>
      <c r="E23" s="64">
        <v>16863248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57050000</v>
      </c>
      <c r="O23" s="64">
        <f t="shared" si="6"/>
        <v>16863248</v>
      </c>
      <c r="P23" s="62">
        <f t="shared" si="7"/>
        <v>40186752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138080000</v>
      </c>
      <c r="E26" s="64">
        <v>38136673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138080000</v>
      </c>
      <c r="O26" s="64">
        <f t="shared" si="6"/>
        <v>38136673</v>
      </c>
      <c r="P26" s="62">
        <f t="shared" si="7"/>
        <v>99943327</v>
      </c>
    </row>
    <row r="27" spans="1:16" ht="12.75">
      <c r="A27" s="35"/>
      <c r="B27" s="36" t="s">
        <v>21</v>
      </c>
      <c r="C27" s="34" t="s">
        <v>22</v>
      </c>
      <c r="D27" s="64">
        <v>115000</v>
      </c>
      <c r="E27" s="64"/>
      <c r="F27" s="64"/>
      <c r="G27" s="64"/>
      <c r="H27" s="64"/>
      <c r="I27" s="64"/>
      <c r="J27" s="64"/>
      <c r="K27" s="64"/>
      <c r="L27" s="64"/>
      <c r="M27" s="64"/>
      <c r="N27" s="64">
        <f t="shared" si="5"/>
        <v>115000</v>
      </c>
      <c r="O27" s="64">
        <f t="shared" si="6"/>
        <v>0</v>
      </c>
      <c r="P27" s="62">
        <f t="shared" si="7"/>
        <v>115000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6965000</v>
      </c>
      <c r="E28" s="64">
        <f>SUM(E29:E33)</f>
        <v>2050387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19743800</v>
      </c>
      <c r="I28" s="64">
        <f t="shared" si="8"/>
        <v>3519914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26708800</v>
      </c>
      <c r="O28" s="64">
        <f t="shared" si="6"/>
        <v>5570301</v>
      </c>
      <c r="P28" s="62">
        <f t="shared" si="7"/>
        <v>21138499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>
        <f t="shared" si="5"/>
        <v>0</v>
      </c>
      <c r="O29" s="64">
        <f t="shared" si="6"/>
        <v>0</v>
      </c>
      <c r="P29" s="62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4">
        <v>3000000</v>
      </c>
      <c r="E30" s="64">
        <v>597683</v>
      </c>
      <c r="F30" s="64"/>
      <c r="G30" s="64"/>
      <c r="H30" s="64"/>
      <c r="I30" s="64"/>
      <c r="J30" s="64"/>
      <c r="K30" s="64"/>
      <c r="L30" s="64"/>
      <c r="M30" s="64"/>
      <c r="N30" s="64">
        <f t="shared" si="5"/>
        <v>3000000</v>
      </c>
      <c r="O30" s="64">
        <f t="shared" si="6"/>
        <v>597683</v>
      </c>
      <c r="P30" s="62">
        <f t="shared" si="7"/>
        <v>2402317</v>
      </c>
    </row>
    <row r="31" spans="1:16" ht="12.75">
      <c r="A31" s="35"/>
      <c r="B31" s="36" t="s">
        <v>28</v>
      </c>
      <c r="C31" s="34" t="s">
        <v>29</v>
      </c>
      <c r="D31" s="64">
        <v>250000</v>
      </c>
      <c r="E31" s="64">
        <v>82939</v>
      </c>
      <c r="F31" s="64"/>
      <c r="G31" s="64"/>
      <c r="H31" s="64">
        <v>19743800</v>
      </c>
      <c r="I31" s="64">
        <v>3519914</v>
      </c>
      <c r="J31" s="64"/>
      <c r="K31" s="64"/>
      <c r="L31" s="64"/>
      <c r="M31" s="64"/>
      <c r="N31" s="64">
        <f t="shared" si="5"/>
        <v>19993800</v>
      </c>
      <c r="O31" s="64">
        <f t="shared" si="6"/>
        <v>3602853</v>
      </c>
      <c r="P31" s="62">
        <f t="shared" si="7"/>
        <v>16390947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/>
      <c r="F32" s="64"/>
      <c r="G32" s="64"/>
      <c r="H32" s="64"/>
      <c r="I32" s="64"/>
      <c r="J32" s="64"/>
      <c r="K32" s="64"/>
      <c r="L32" s="64"/>
      <c r="M32" s="64"/>
      <c r="N32" s="64">
        <f t="shared" si="5"/>
        <v>15000</v>
      </c>
      <c r="O32" s="64">
        <f t="shared" si="6"/>
        <v>0</v>
      </c>
      <c r="P32" s="62">
        <f t="shared" si="7"/>
        <v>15000</v>
      </c>
    </row>
    <row r="33" spans="1:16" ht="12.75">
      <c r="A33" s="35"/>
      <c r="B33" s="36" t="s">
        <v>32</v>
      </c>
      <c r="C33" s="34" t="s">
        <v>33</v>
      </c>
      <c r="D33" s="64">
        <v>3700000</v>
      </c>
      <c r="E33" s="64">
        <v>1369765</v>
      </c>
      <c r="F33" s="64"/>
      <c r="G33" s="64"/>
      <c r="H33" s="64"/>
      <c r="I33" s="64"/>
      <c r="J33" s="64"/>
      <c r="K33" s="64"/>
      <c r="L33" s="64"/>
      <c r="M33" s="64"/>
      <c r="N33" s="64">
        <f t="shared" si="5"/>
        <v>3700000</v>
      </c>
      <c r="O33" s="64">
        <f t="shared" si="6"/>
        <v>1369765</v>
      </c>
      <c r="P33" s="62">
        <f t="shared" si="7"/>
        <v>2330235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179344228</v>
      </c>
      <c r="E34" s="64">
        <f>SUM(E35:E37)</f>
        <v>49102305</v>
      </c>
      <c r="F34" s="64">
        <f aca="true" t="shared" si="9" ref="F34:M34">SUM(F35:F37)</f>
        <v>375347130</v>
      </c>
      <c r="G34" s="64">
        <f t="shared" si="9"/>
        <v>184872802</v>
      </c>
      <c r="H34" s="64">
        <f t="shared" si="9"/>
        <v>0</v>
      </c>
      <c r="I34" s="64">
        <f t="shared" si="9"/>
        <v>0</v>
      </c>
      <c r="J34" s="64">
        <f t="shared" si="9"/>
        <v>23090358</v>
      </c>
      <c r="K34" s="64">
        <f>K35+K36+K37+K38</f>
        <v>308586</v>
      </c>
      <c r="L34" s="64">
        <f t="shared" si="9"/>
        <v>0</v>
      </c>
      <c r="M34" s="64">
        <f t="shared" si="9"/>
        <v>0</v>
      </c>
      <c r="N34" s="64">
        <f t="shared" si="5"/>
        <v>577781716</v>
      </c>
      <c r="O34" s="64">
        <f t="shared" si="6"/>
        <v>234283693</v>
      </c>
      <c r="P34" s="62">
        <f t="shared" si="7"/>
        <v>343498023</v>
      </c>
    </row>
    <row r="35" spans="1:16" ht="12.75">
      <c r="A35" s="35"/>
      <c r="B35" s="36" t="s">
        <v>39</v>
      </c>
      <c r="C35" s="34" t="s">
        <v>93</v>
      </c>
      <c r="D35" s="64">
        <v>179344228</v>
      </c>
      <c r="E35" s="64">
        <v>49102305</v>
      </c>
      <c r="F35" s="64">
        <v>375347130</v>
      </c>
      <c r="G35" s="64">
        <v>184872802</v>
      </c>
      <c r="H35" s="64"/>
      <c r="I35" s="64"/>
      <c r="J35" s="64"/>
      <c r="K35" s="64"/>
      <c r="L35" s="64"/>
      <c r="M35" s="64"/>
      <c r="N35" s="64">
        <f t="shared" si="5"/>
        <v>554691358</v>
      </c>
      <c r="O35" s="64">
        <f t="shared" si="6"/>
        <v>233975107</v>
      </c>
      <c r="P35" s="62">
        <f t="shared" si="7"/>
        <v>320716251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7090358</v>
      </c>
      <c r="K36" s="64">
        <v>216188</v>
      </c>
      <c r="L36" s="64"/>
      <c r="M36" s="64"/>
      <c r="N36" s="64">
        <f t="shared" si="5"/>
        <v>7090358</v>
      </c>
      <c r="O36" s="64">
        <f t="shared" si="6"/>
        <v>216188</v>
      </c>
      <c r="P36" s="62">
        <f t="shared" si="7"/>
        <v>6874170</v>
      </c>
    </row>
    <row r="37" spans="1:16" ht="12.75">
      <c r="A37" s="37"/>
      <c r="B37" s="36">
        <v>743</v>
      </c>
      <c r="C37" s="34" t="s">
        <v>96</v>
      </c>
      <c r="D37" s="64"/>
      <c r="E37" s="64"/>
      <c r="F37" s="64"/>
      <c r="G37" s="64"/>
      <c r="H37" s="64"/>
      <c r="I37" s="64"/>
      <c r="J37" s="64">
        <v>16000000</v>
      </c>
      <c r="K37" s="64"/>
      <c r="L37" s="64"/>
      <c r="M37" s="64"/>
      <c r="N37" s="64">
        <f t="shared" si="5"/>
        <v>16000000</v>
      </c>
      <c r="O37" s="64">
        <f t="shared" si="6"/>
        <v>0</v>
      </c>
      <c r="P37" s="62">
        <f t="shared" si="7"/>
        <v>16000000</v>
      </c>
    </row>
    <row r="38" spans="1:16" ht="12.75">
      <c r="A38" s="35"/>
      <c r="B38" s="39">
        <v>744</v>
      </c>
      <c r="C38" s="34"/>
      <c r="D38" s="64"/>
      <c r="E38" s="64"/>
      <c r="F38" s="64"/>
      <c r="G38" s="64"/>
      <c r="H38" s="64"/>
      <c r="I38" s="64"/>
      <c r="J38" s="64"/>
      <c r="K38" s="64">
        <v>92398</v>
      </c>
      <c r="L38" s="64"/>
      <c r="M38" s="64"/>
      <c r="N38" s="64"/>
      <c r="O38" s="64"/>
      <c r="P38" s="62"/>
    </row>
    <row r="39" spans="1:16" s="51" customFormat="1" ht="12.75">
      <c r="A39" s="53">
        <v>75</v>
      </c>
      <c r="B39" s="58"/>
      <c r="C39" s="55" t="s">
        <v>104</v>
      </c>
      <c r="D39" s="78">
        <f>SUM(D40:D42)</f>
        <v>0</v>
      </c>
      <c r="E39" s="78">
        <f>SUM(E40:E42)</f>
        <v>0</v>
      </c>
      <c r="F39" s="78">
        <f aca="true" t="shared" si="10" ref="F39:M39">SUM(F40:F42)</f>
        <v>0</v>
      </c>
      <c r="G39" s="78">
        <f t="shared" si="10"/>
        <v>0</v>
      </c>
      <c r="H39" s="78">
        <f t="shared" si="10"/>
        <v>0</v>
      </c>
      <c r="I39" s="78">
        <f t="shared" si="10"/>
        <v>0</v>
      </c>
      <c r="J39" s="78">
        <f t="shared" si="10"/>
        <v>0</v>
      </c>
      <c r="K39" s="78">
        <f t="shared" si="10"/>
        <v>0</v>
      </c>
      <c r="L39" s="78">
        <f t="shared" si="10"/>
        <v>0</v>
      </c>
      <c r="M39" s="78">
        <f t="shared" si="10"/>
        <v>0</v>
      </c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105</v>
      </c>
      <c r="C40" s="31" t="s">
        <v>106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2"/>
      <c r="B41" s="31" t="s">
        <v>107</v>
      </c>
      <c r="C41" s="31" t="s">
        <v>108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64">
        <f t="shared" si="5"/>
        <v>0</v>
      </c>
      <c r="O41" s="64">
        <f t="shared" si="6"/>
        <v>0</v>
      </c>
      <c r="P41" s="62">
        <f t="shared" si="7"/>
        <v>0</v>
      </c>
    </row>
    <row r="42" spans="1:16" ht="12.75">
      <c r="A42" s="33"/>
      <c r="B42" s="31" t="s">
        <v>109</v>
      </c>
      <c r="C42" s="31" t="s">
        <v>110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s="51" customFormat="1" ht="12.75">
      <c r="A43" s="53">
        <v>76</v>
      </c>
      <c r="B43" s="57"/>
      <c r="C43" s="55" t="s">
        <v>111</v>
      </c>
      <c r="D43" s="78">
        <f>SUM(D44:D46)</f>
        <v>0</v>
      </c>
      <c r="E43" s="78">
        <f>SUM(E44:E46)</f>
        <v>0</v>
      </c>
      <c r="F43" s="78">
        <f aca="true" t="shared" si="11" ref="F43:M43">SUM(F44:F46)</f>
        <v>0</v>
      </c>
      <c r="G43" s="78">
        <f t="shared" si="11"/>
        <v>0</v>
      </c>
      <c r="H43" s="78">
        <f t="shared" si="11"/>
        <v>0</v>
      </c>
      <c r="I43" s="78">
        <f t="shared" si="11"/>
        <v>0</v>
      </c>
      <c r="J43" s="78">
        <f t="shared" si="11"/>
        <v>0</v>
      </c>
      <c r="K43" s="78">
        <f t="shared" si="11"/>
        <v>0</v>
      </c>
      <c r="L43" s="78">
        <f t="shared" si="11"/>
        <v>0</v>
      </c>
      <c r="M43" s="78">
        <f t="shared" si="11"/>
        <v>0</v>
      </c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112</v>
      </c>
      <c r="C44" s="31" t="s">
        <v>113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2"/>
      <c r="B45" s="31" t="s">
        <v>114</v>
      </c>
      <c r="C45" s="31" t="s">
        <v>115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ht="12.75">
      <c r="A46" s="33"/>
      <c r="B46" s="31" t="s">
        <v>116</v>
      </c>
      <c r="C46" s="31" t="s">
        <v>117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s="51" customFormat="1" ht="12.75">
      <c r="A47" s="53">
        <v>77</v>
      </c>
      <c r="B47" s="56"/>
      <c r="C47" s="55" t="s">
        <v>118</v>
      </c>
      <c r="D47" s="78">
        <f>SUM(D48:D49)</f>
        <v>0</v>
      </c>
      <c r="E47" s="78">
        <f>SUM(E48:E49)</f>
        <v>0</v>
      </c>
      <c r="F47" s="78">
        <f aca="true" t="shared" si="12" ref="F47:M47">SUM(F48:F49)</f>
        <v>0</v>
      </c>
      <c r="G47" s="78">
        <f t="shared" si="12"/>
        <v>0</v>
      </c>
      <c r="H47" s="78">
        <f t="shared" si="12"/>
        <v>0</v>
      </c>
      <c r="I47" s="78">
        <f t="shared" si="12"/>
        <v>0</v>
      </c>
      <c r="J47" s="78">
        <f t="shared" si="12"/>
        <v>0</v>
      </c>
      <c r="K47" s="78">
        <f t="shared" si="12"/>
        <v>0</v>
      </c>
      <c r="L47" s="78">
        <f t="shared" si="12"/>
        <v>0</v>
      </c>
      <c r="M47" s="78">
        <f t="shared" si="12"/>
        <v>0</v>
      </c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ht="12.75">
      <c r="A48" s="33"/>
      <c r="B48" s="31" t="s">
        <v>119</v>
      </c>
      <c r="C48" s="31" t="s">
        <v>120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s="51" customFormat="1" ht="12.75">
      <c r="A49" s="53">
        <v>78</v>
      </c>
      <c r="B49" s="54"/>
      <c r="C49" s="55" t="s">
        <v>121</v>
      </c>
      <c r="D49" s="78">
        <f>SUM(D50)</f>
        <v>0</v>
      </c>
      <c r="E49" s="78">
        <f>SUM(E50)</f>
        <v>0</v>
      </c>
      <c r="F49" s="78">
        <f aca="true" t="shared" si="13" ref="F49:M49">SUM(F50)</f>
        <v>0</v>
      </c>
      <c r="G49" s="78">
        <f t="shared" si="13"/>
        <v>0</v>
      </c>
      <c r="H49" s="78">
        <f t="shared" si="13"/>
        <v>0</v>
      </c>
      <c r="I49" s="78">
        <f t="shared" si="13"/>
        <v>0</v>
      </c>
      <c r="J49" s="78">
        <f t="shared" si="13"/>
        <v>0</v>
      </c>
      <c r="K49" s="78">
        <f t="shared" si="13"/>
        <v>0</v>
      </c>
      <c r="L49" s="78">
        <f t="shared" si="13"/>
        <v>0</v>
      </c>
      <c r="M49" s="78">
        <f t="shared" si="13"/>
        <v>0</v>
      </c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3"/>
      <c r="B50" s="31" t="s">
        <v>122</v>
      </c>
      <c r="C50" s="31" t="s">
        <v>123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ht="12.75">
      <c r="A51" s="38"/>
      <c r="B51" s="19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64">
        <f t="shared" si="5"/>
        <v>0</v>
      </c>
      <c r="O51" s="64">
        <f t="shared" si="6"/>
        <v>0</v>
      </c>
      <c r="P51" s="62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4">
        <f>SUM(D53:D56)</f>
        <v>50302771</v>
      </c>
      <c r="E52" s="64">
        <f>SUM(E53:E56)</f>
        <v>7015566</v>
      </c>
      <c r="F52" s="64">
        <f aca="true" t="shared" si="14" ref="F52:M52">SUM(F53:F56)</f>
        <v>0</v>
      </c>
      <c r="G52" s="64">
        <f t="shared" si="14"/>
        <v>0</v>
      </c>
      <c r="H52" s="64">
        <f t="shared" si="14"/>
        <v>0</v>
      </c>
      <c r="I52" s="64">
        <f t="shared" si="14"/>
        <v>0</v>
      </c>
      <c r="J52" s="64">
        <f t="shared" si="14"/>
        <v>0</v>
      </c>
      <c r="K52" s="64">
        <f t="shared" si="14"/>
        <v>0</v>
      </c>
      <c r="L52" s="64">
        <f t="shared" si="14"/>
        <v>0</v>
      </c>
      <c r="M52" s="64">
        <f t="shared" si="14"/>
        <v>0</v>
      </c>
      <c r="N52" s="64">
        <f t="shared" si="5"/>
        <v>50302771</v>
      </c>
      <c r="O52" s="64">
        <f t="shared" si="6"/>
        <v>7015566</v>
      </c>
      <c r="P52" s="62">
        <f t="shared" si="7"/>
        <v>43287205</v>
      </c>
    </row>
    <row r="53" spans="1:16" ht="12.75">
      <c r="A53" s="35"/>
      <c r="B53" s="36">
        <v>731</v>
      </c>
      <c r="C53" s="34" t="s">
        <v>35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732</v>
      </c>
      <c r="C54" s="34" t="s">
        <v>36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>
        <f t="shared" si="5"/>
        <v>0</v>
      </c>
      <c r="O54" s="64">
        <f t="shared" si="6"/>
        <v>0</v>
      </c>
      <c r="P54" s="62">
        <f t="shared" si="7"/>
        <v>0</v>
      </c>
    </row>
    <row r="55" spans="1:16" ht="12.75">
      <c r="A55" s="35"/>
      <c r="B55" s="36">
        <v>733</v>
      </c>
      <c r="C55" s="34" t="s">
        <v>37</v>
      </c>
      <c r="D55" s="64">
        <v>50302771</v>
      </c>
      <c r="E55" s="64">
        <v>7015566</v>
      </c>
      <c r="F55" s="64"/>
      <c r="G55" s="64"/>
      <c r="H55" s="64"/>
      <c r="I55" s="64"/>
      <c r="J55" s="64"/>
      <c r="K55" s="64"/>
      <c r="L55" s="64"/>
      <c r="M55" s="64"/>
      <c r="N55" s="64">
        <f t="shared" si="5"/>
        <v>50302771</v>
      </c>
      <c r="O55" s="64">
        <f t="shared" si="6"/>
        <v>7015566</v>
      </c>
      <c r="P55" s="62">
        <f t="shared" si="7"/>
        <v>43287205</v>
      </c>
    </row>
    <row r="56" spans="1:16" ht="12.75">
      <c r="A56" s="35"/>
      <c r="B56" s="36">
        <v>734</v>
      </c>
      <c r="C56" s="34" t="s">
        <v>38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4">
        <f>SUM(D58)</f>
        <v>0</v>
      </c>
      <c r="E57" s="64">
        <f>SUM(E58)</f>
        <v>0</v>
      </c>
      <c r="F57" s="64">
        <f aca="true" t="shared" si="15" ref="F57:M57">SUM(F58)</f>
        <v>0</v>
      </c>
      <c r="G57" s="64">
        <f t="shared" si="15"/>
        <v>0</v>
      </c>
      <c r="H57" s="64">
        <f t="shared" si="15"/>
        <v>0</v>
      </c>
      <c r="I57" s="64">
        <f t="shared" si="15"/>
        <v>0</v>
      </c>
      <c r="J57" s="64">
        <f t="shared" si="15"/>
        <v>0</v>
      </c>
      <c r="K57" s="64">
        <f t="shared" si="15"/>
        <v>0</v>
      </c>
      <c r="L57" s="64">
        <f t="shared" si="15"/>
        <v>0</v>
      </c>
      <c r="M57" s="64">
        <f t="shared" si="15"/>
        <v>0</v>
      </c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6" ht="12.75">
      <c r="A59" s="37"/>
      <c r="B59" s="36">
        <v>743</v>
      </c>
      <c r="C59" s="34" t="s">
        <v>42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>
        <f t="shared" si="5"/>
        <v>0</v>
      </c>
      <c r="O59" s="64">
        <f t="shared" si="6"/>
        <v>0</v>
      </c>
      <c r="P59" s="62">
        <f t="shared" si="7"/>
        <v>0</v>
      </c>
    </row>
    <row r="60" spans="1:14" ht="15.75" customHeight="1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6" ht="16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ht="16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76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101</v>
      </c>
    </row>
    <row r="65" spans="1:16" ht="25.5" customHeight="1">
      <c r="A65" s="4"/>
      <c r="B65" s="3"/>
      <c r="C65" s="82" t="s">
        <v>139</v>
      </c>
      <c r="D65" s="80" t="s">
        <v>126</v>
      </c>
      <c r="E65" s="80"/>
      <c r="F65" s="80" t="s">
        <v>127</v>
      </c>
      <c r="G65" s="80"/>
      <c r="H65" s="80" t="s">
        <v>128</v>
      </c>
      <c r="I65" s="80"/>
      <c r="J65" s="80" t="s">
        <v>129</v>
      </c>
      <c r="K65" s="80"/>
      <c r="L65" s="80" t="s">
        <v>130</v>
      </c>
      <c r="M65" s="80"/>
      <c r="N65" s="83" t="s">
        <v>131</v>
      </c>
      <c r="O65" s="83"/>
      <c r="P65" s="83"/>
    </row>
    <row r="66" spans="1:16" ht="53.25" customHeight="1">
      <c r="A66" s="4"/>
      <c r="B66" s="3"/>
      <c r="C66" s="82"/>
      <c r="D66" s="71" t="s">
        <v>0</v>
      </c>
      <c r="E66" s="71" t="s">
        <v>137</v>
      </c>
      <c r="F66" s="71" t="s">
        <v>1</v>
      </c>
      <c r="G66" s="71" t="s">
        <v>137</v>
      </c>
      <c r="H66" s="71" t="s">
        <v>1</v>
      </c>
      <c r="I66" s="71" t="s">
        <v>137</v>
      </c>
      <c r="J66" s="71" t="s">
        <v>1</v>
      </c>
      <c r="K66" s="71" t="s">
        <v>137</v>
      </c>
      <c r="L66" s="71" t="s">
        <v>1</v>
      </c>
      <c r="M66" s="71" t="s">
        <v>137</v>
      </c>
      <c r="N66" s="40" t="s">
        <v>1</v>
      </c>
      <c r="O66" s="30" t="s">
        <v>137</v>
      </c>
      <c r="P66" s="30" t="s">
        <v>132</v>
      </c>
    </row>
    <row r="67" spans="1:16" s="46" customFormat="1" ht="12.75">
      <c r="A67" s="44">
        <v>40</v>
      </c>
      <c r="B67" s="45"/>
      <c r="C67" s="43" t="s">
        <v>44</v>
      </c>
      <c r="D67" s="64">
        <f>SUM(D68:D71)</f>
        <v>73667299</v>
      </c>
      <c r="E67" s="64">
        <f>SUM(E68:E71)</f>
        <v>32343231</v>
      </c>
      <c r="F67" s="64">
        <f aca="true" t="shared" si="16" ref="F67:M67">SUM(F68:F71)</f>
        <v>339651738</v>
      </c>
      <c r="G67" s="64">
        <f t="shared" si="16"/>
        <v>165226655</v>
      </c>
      <c r="H67" s="64">
        <f t="shared" si="16"/>
        <v>0</v>
      </c>
      <c r="I67" s="64">
        <f t="shared" si="16"/>
        <v>0</v>
      </c>
      <c r="J67" s="64">
        <f t="shared" si="16"/>
        <v>0</v>
      </c>
      <c r="K67" s="64">
        <f t="shared" si="16"/>
        <v>0</v>
      </c>
      <c r="L67" s="64">
        <f t="shared" si="16"/>
        <v>0</v>
      </c>
      <c r="M67" s="64">
        <f t="shared" si="16"/>
        <v>0</v>
      </c>
      <c r="N67" s="64">
        <f aca="true" t="shared" si="17" ref="N67:O115">D67+F67+H67+J67+L67</f>
        <v>413319037</v>
      </c>
      <c r="O67" s="64">
        <f t="shared" si="17"/>
        <v>197569886</v>
      </c>
      <c r="P67" s="62">
        <f aca="true" t="shared" si="18" ref="P67:P115">N67-O67</f>
        <v>215749151</v>
      </c>
    </row>
    <row r="68" spans="1:16" ht="12.75">
      <c r="A68" s="26"/>
      <c r="B68" s="25">
        <v>401</v>
      </c>
      <c r="C68" s="24" t="s">
        <v>45</v>
      </c>
      <c r="D68" s="64">
        <v>50178218</v>
      </c>
      <c r="E68" s="64">
        <v>21823088</v>
      </c>
      <c r="F68" s="64">
        <v>248012050</v>
      </c>
      <c r="G68" s="64">
        <v>120472678</v>
      </c>
      <c r="H68" s="64"/>
      <c r="I68" s="64"/>
      <c r="J68" s="64"/>
      <c r="K68" s="64"/>
      <c r="L68" s="64"/>
      <c r="M68" s="64"/>
      <c r="N68" s="64">
        <f t="shared" si="17"/>
        <v>298190268</v>
      </c>
      <c r="O68" s="64">
        <f t="shared" si="17"/>
        <v>142295766</v>
      </c>
      <c r="P68" s="62">
        <f t="shared" si="18"/>
        <v>155894502</v>
      </c>
    </row>
    <row r="69" spans="1:16" ht="12.75">
      <c r="A69" s="26"/>
      <c r="B69" s="25">
        <v>402</v>
      </c>
      <c r="C69" s="24" t="s">
        <v>46</v>
      </c>
      <c r="D69" s="64">
        <v>18294399</v>
      </c>
      <c r="E69" s="64">
        <v>8176120</v>
      </c>
      <c r="F69" s="65">
        <v>91639688</v>
      </c>
      <c r="G69" s="64">
        <v>44753977</v>
      </c>
      <c r="H69" s="64"/>
      <c r="I69" s="64"/>
      <c r="J69" s="64"/>
      <c r="K69" s="64"/>
      <c r="L69" s="64"/>
      <c r="M69" s="64"/>
      <c r="N69" s="64">
        <f t="shared" si="17"/>
        <v>109934087</v>
      </c>
      <c r="O69" s="64">
        <f t="shared" si="17"/>
        <v>52930097</v>
      </c>
      <c r="P69" s="62">
        <f t="shared" si="18"/>
        <v>57003990</v>
      </c>
    </row>
    <row r="70" spans="1:16" ht="12.75">
      <c r="A70" s="26"/>
      <c r="B70" s="25">
        <v>403</v>
      </c>
      <c r="C70" s="24" t="s">
        <v>47</v>
      </c>
      <c r="D70" s="64"/>
      <c r="E70" s="64"/>
      <c r="F70" s="65"/>
      <c r="G70" s="64"/>
      <c r="H70" s="64"/>
      <c r="I70" s="64"/>
      <c r="J70" s="64"/>
      <c r="K70" s="64"/>
      <c r="L70" s="64"/>
      <c r="M70" s="64"/>
      <c r="N70" s="64">
        <f t="shared" si="17"/>
        <v>0</v>
      </c>
      <c r="O70" s="64">
        <f t="shared" si="17"/>
        <v>0</v>
      </c>
      <c r="P70" s="62">
        <f t="shared" si="18"/>
        <v>0</v>
      </c>
    </row>
    <row r="71" spans="1:16" ht="12.75">
      <c r="A71" s="26"/>
      <c r="B71" s="25">
        <v>404</v>
      </c>
      <c r="C71" s="24" t="s">
        <v>48</v>
      </c>
      <c r="D71" s="64">
        <v>5194682</v>
      </c>
      <c r="E71" s="64">
        <v>2344023</v>
      </c>
      <c r="F71" s="65"/>
      <c r="G71" s="64"/>
      <c r="H71" s="64"/>
      <c r="I71" s="64"/>
      <c r="J71" s="64"/>
      <c r="K71" s="64"/>
      <c r="L71" s="64"/>
      <c r="M71" s="64"/>
      <c r="N71" s="64">
        <f t="shared" si="17"/>
        <v>5194682</v>
      </c>
      <c r="O71" s="64">
        <f t="shared" si="17"/>
        <v>2344023</v>
      </c>
      <c r="P71" s="62">
        <f t="shared" si="18"/>
        <v>2850659</v>
      </c>
    </row>
    <row r="72" spans="1:16" s="46" customFormat="1" ht="12.75">
      <c r="A72" s="44">
        <v>41</v>
      </c>
      <c r="B72" s="47"/>
      <c r="C72" s="43" t="s">
        <v>49</v>
      </c>
      <c r="D72" s="64">
        <f>SUM(D73:D76)</f>
        <v>6000000</v>
      </c>
      <c r="E72" s="64">
        <f>SUM(E73:E76)</f>
        <v>0</v>
      </c>
      <c r="F72" s="65">
        <f aca="true" t="shared" si="19" ref="F72:M72">SUM(F73:F76)</f>
        <v>0</v>
      </c>
      <c r="G72" s="64">
        <f t="shared" si="19"/>
        <v>0</v>
      </c>
      <c r="H72" s="64">
        <f t="shared" si="19"/>
        <v>0</v>
      </c>
      <c r="I72" s="64">
        <f t="shared" si="19"/>
        <v>0</v>
      </c>
      <c r="J72" s="64">
        <f t="shared" si="19"/>
        <v>0</v>
      </c>
      <c r="K72" s="64">
        <f t="shared" si="19"/>
        <v>0</v>
      </c>
      <c r="L72" s="64">
        <f t="shared" si="19"/>
        <v>0</v>
      </c>
      <c r="M72" s="64">
        <f t="shared" si="19"/>
        <v>0</v>
      </c>
      <c r="N72" s="64">
        <f t="shared" si="17"/>
        <v>6000000</v>
      </c>
      <c r="O72" s="64">
        <f t="shared" si="17"/>
        <v>0</v>
      </c>
      <c r="P72" s="62">
        <f t="shared" si="18"/>
        <v>6000000</v>
      </c>
    </row>
    <row r="73" spans="1:16" ht="12.75">
      <c r="A73" s="26"/>
      <c r="B73" s="25">
        <v>411</v>
      </c>
      <c r="C73" s="24" t="s">
        <v>50</v>
      </c>
      <c r="D73" s="64"/>
      <c r="E73" s="64"/>
      <c r="F73" s="65"/>
      <c r="G73" s="64"/>
      <c r="H73" s="64"/>
      <c r="I73" s="64"/>
      <c r="J73" s="64"/>
      <c r="K73" s="64"/>
      <c r="L73" s="64"/>
      <c r="M73" s="64"/>
      <c r="N73" s="64">
        <f t="shared" si="17"/>
        <v>0</v>
      </c>
      <c r="O73" s="64">
        <f t="shared" si="17"/>
        <v>0</v>
      </c>
      <c r="P73" s="62">
        <f t="shared" si="18"/>
        <v>0</v>
      </c>
    </row>
    <row r="74" spans="1:16" ht="12.75">
      <c r="A74" s="26"/>
      <c r="B74" s="25">
        <v>412</v>
      </c>
      <c r="C74" s="24" t="s">
        <v>51</v>
      </c>
      <c r="D74" s="64">
        <v>3000000</v>
      </c>
      <c r="E74" s="64"/>
      <c r="F74" s="65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413</v>
      </c>
      <c r="C75" s="24" t="s">
        <v>52</v>
      </c>
      <c r="D75" s="64">
        <v>3000000</v>
      </c>
      <c r="E75" s="64"/>
      <c r="F75" s="65"/>
      <c r="G75" s="64"/>
      <c r="H75" s="64"/>
      <c r="I75" s="64"/>
      <c r="J75" s="64"/>
      <c r="K75" s="64"/>
      <c r="L75" s="64"/>
      <c r="M75" s="64"/>
      <c r="N75" s="64">
        <f t="shared" si="17"/>
        <v>3000000</v>
      </c>
      <c r="O75" s="64">
        <f t="shared" si="17"/>
        <v>0</v>
      </c>
      <c r="P75" s="62">
        <f t="shared" si="18"/>
        <v>3000000</v>
      </c>
    </row>
    <row r="76" spans="1:16" ht="12.75">
      <c r="A76" s="26"/>
      <c r="B76" s="25">
        <v>414</v>
      </c>
      <c r="C76" s="24" t="s">
        <v>53</v>
      </c>
      <c r="D76" s="64"/>
      <c r="E76" s="64"/>
      <c r="F76" s="65"/>
      <c r="G76" s="64"/>
      <c r="H76" s="64"/>
      <c r="I76" s="64"/>
      <c r="J76" s="64"/>
      <c r="K76" s="64"/>
      <c r="L76" s="64"/>
      <c r="M76" s="64"/>
      <c r="N76" s="64">
        <f t="shared" si="17"/>
        <v>0</v>
      </c>
      <c r="O76" s="64">
        <f t="shared" si="17"/>
        <v>0</v>
      </c>
      <c r="P76" s="62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4">
        <f>SUM(D78:D84)</f>
        <v>129900000</v>
      </c>
      <c r="E77" s="64">
        <f>SUM(E78:E84)</f>
        <v>31810875</v>
      </c>
      <c r="F77" s="65">
        <f aca="true" t="shared" si="20" ref="F77:M77">SUM(F78:F84)</f>
        <v>35695392</v>
      </c>
      <c r="G77" s="64">
        <f t="shared" si="20"/>
        <v>13868573</v>
      </c>
      <c r="H77" s="64">
        <f t="shared" si="20"/>
        <v>18963800</v>
      </c>
      <c r="I77" s="64">
        <f t="shared" si="20"/>
        <v>2857234</v>
      </c>
      <c r="J77" s="64">
        <f t="shared" si="20"/>
        <v>1847858</v>
      </c>
      <c r="K77" s="64">
        <f t="shared" si="20"/>
        <v>808112</v>
      </c>
      <c r="L77" s="64">
        <f t="shared" si="20"/>
        <v>0</v>
      </c>
      <c r="M77" s="64">
        <f t="shared" si="20"/>
        <v>0</v>
      </c>
      <c r="N77" s="64">
        <f t="shared" si="17"/>
        <v>186407050</v>
      </c>
      <c r="O77" s="64">
        <f t="shared" si="17"/>
        <v>49344794</v>
      </c>
      <c r="P77" s="62">
        <f t="shared" si="18"/>
        <v>137062256</v>
      </c>
    </row>
    <row r="78" spans="1:16" ht="12.75">
      <c r="A78" s="26"/>
      <c r="B78" s="25">
        <v>420</v>
      </c>
      <c r="C78" s="24" t="s">
        <v>55</v>
      </c>
      <c r="D78" s="64">
        <v>402000</v>
      </c>
      <c r="E78" s="64">
        <v>47392</v>
      </c>
      <c r="F78" s="65">
        <v>10000</v>
      </c>
      <c r="G78" s="64"/>
      <c r="H78" s="64">
        <v>359000</v>
      </c>
      <c r="I78" s="64">
        <v>14080</v>
      </c>
      <c r="J78" s="64">
        <v>1038858</v>
      </c>
      <c r="K78" s="64">
        <v>722150</v>
      </c>
      <c r="L78" s="64"/>
      <c r="M78" s="64"/>
      <c r="N78" s="64">
        <f t="shared" si="17"/>
        <v>1809858</v>
      </c>
      <c r="O78" s="64">
        <f t="shared" si="17"/>
        <v>783622</v>
      </c>
      <c r="P78" s="62">
        <f t="shared" si="18"/>
        <v>1026236</v>
      </c>
    </row>
    <row r="79" spans="1:16" ht="12.75">
      <c r="A79" s="26"/>
      <c r="B79" s="25">
        <v>421</v>
      </c>
      <c r="C79" s="24" t="s">
        <v>56</v>
      </c>
      <c r="D79" s="64">
        <v>35508000</v>
      </c>
      <c r="E79" s="64">
        <v>15453794</v>
      </c>
      <c r="F79" s="65">
        <v>20636652</v>
      </c>
      <c r="G79" s="64">
        <v>7596723</v>
      </c>
      <c r="H79" s="64">
        <v>3289000</v>
      </c>
      <c r="I79" s="64">
        <v>88462</v>
      </c>
      <c r="J79" s="64"/>
      <c r="K79" s="64"/>
      <c r="L79" s="64"/>
      <c r="M79" s="64"/>
      <c r="N79" s="64">
        <f t="shared" si="17"/>
        <v>59433652</v>
      </c>
      <c r="O79" s="64">
        <f t="shared" si="17"/>
        <v>23138979</v>
      </c>
      <c r="P79" s="62">
        <f t="shared" si="18"/>
        <v>36294673</v>
      </c>
    </row>
    <row r="80" spans="1:16" ht="12.75">
      <c r="A80" s="26"/>
      <c r="B80" s="25">
        <v>423</v>
      </c>
      <c r="C80" s="24" t="s">
        <v>57</v>
      </c>
      <c r="D80" s="64">
        <v>6915000</v>
      </c>
      <c r="E80" s="64">
        <v>1214560</v>
      </c>
      <c r="F80" s="65">
        <v>631000</v>
      </c>
      <c r="G80" s="64">
        <v>332510</v>
      </c>
      <c r="H80" s="64">
        <v>6979000</v>
      </c>
      <c r="I80" s="64">
        <v>1608346</v>
      </c>
      <c r="J80" s="64">
        <v>236900</v>
      </c>
      <c r="K80" s="64"/>
      <c r="L80" s="64"/>
      <c r="M80" s="64"/>
      <c r="N80" s="64">
        <f t="shared" si="17"/>
        <v>14761900</v>
      </c>
      <c r="O80" s="64">
        <f t="shared" si="17"/>
        <v>3155416</v>
      </c>
      <c r="P80" s="62">
        <f t="shared" si="18"/>
        <v>11606484</v>
      </c>
    </row>
    <row r="81" spans="1:16" ht="12.75">
      <c r="A81" s="26"/>
      <c r="B81" s="25">
        <v>424</v>
      </c>
      <c r="C81" s="24" t="s">
        <v>58</v>
      </c>
      <c r="D81" s="64">
        <v>55875000</v>
      </c>
      <c r="E81" s="64">
        <v>6622893</v>
      </c>
      <c r="F81" s="64">
        <v>1014668</v>
      </c>
      <c r="G81" s="64">
        <v>299441</v>
      </c>
      <c r="H81" s="64">
        <v>1015000</v>
      </c>
      <c r="I81" s="64">
        <v>52877</v>
      </c>
      <c r="J81" s="64">
        <v>93000</v>
      </c>
      <c r="K81" s="64"/>
      <c r="L81" s="64"/>
      <c r="M81" s="64"/>
      <c r="N81" s="64">
        <f t="shared" si="17"/>
        <v>57997668</v>
      </c>
      <c r="O81" s="64">
        <f t="shared" si="17"/>
        <v>6975211</v>
      </c>
      <c r="P81" s="62">
        <f t="shared" si="18"/>
        <v>51022457</v>
      </c>
    </row>
    <row r="82" spans="1:16" ht="12.75">
      <c r="A82" s="26"/>
      <c r="B82" s="25">
        <v>425</v>
      </c>
      <c r="C82" s="24" t="s">
        <v>59</v>
      </c>
      <c r="D82" s="64">
        <v>24780000</v>
      </c>
      <c r="E82" s="64">
        <v>6601712</v>
      </c>
      <c r="F82" s="64">
        <v>13141892</v>
      </c>
      <c r="G82" s="64">
        <v>5510705</v>
      </c>
      <c r="H82" s="64">
        <v>5926000</v>
      </c>
      <c r="I82" s="65">
        <v>873593</v>
      </c>
      <c r="J82" s="64">
        <v>345275</v>
      </c>
      <c r="K82" s="64">
        <v>74000</v>
      </c>
      <c r="L82" s="64"/>
      <c r="M82" s="64"/>
      <c r="N82" s="64">
        <f t="shared" si="17"/>
        <v>44193167</v>
      </c>
      <c r="O82" s="64">
        <f t="shared" si="17"/>
        <v>13060010</v>
      </c>
      <c r="P82" s="62">
        <f t="shared" si="18"/>
        <v>31133157</v>
      </c>
    </row>
    <row r="83" spans="1:16" ht="12.75">
      <c r="A83" s="26"/>
      <c r="B83" s="25">
        <v>426</v>
      </c>
      <c r="C83" s="24" t="s">
        <v>60</v>
      </c>
      <c r="D83" s="64">
        <v>6420000</v>
      </c>
      <c r="E83" s="64">
        <v>1870524</v>
      </c>
      <c r="F83" s="64">
        <v>261180</v>
      </c>
      <c r="G83" s="64">
        <v>129194</v>
      </c>
      <c r="H83" s="64">
        <v>1395800</v>
      </c>
      <c r="I83" s="64">
        <v>219876</v>
      </c>
      <c r="J83" s="64">
        <v>133825</v>
      </c>
      <c r="K83" s="64">
        <v>11962</v>
      </c>
      <c r="L83" s="64"/>
      <c r="M83" s="64"/>
      <c r="N83" s="64">
        <f t="shared" si="17"/>
        <v>8210805</v>
      </c>
      <c r="O83" s="64">
        <f t="shared" si="17"/>
        <v>2231556</v>
      </c>
      <c r="P83" s="62">
        <f t="shared" si="18"/>
        <v>5979249</v>
      </c>
    </row>
    <row r="84" spans="1:16" ht="12.75">
      <c r="A84" s="26"/>
      <c r="B84" s="25">
        <v>427</v>
      </c>
      <c r="C84" s="24" t="s">
        <v>95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>
        <f t="shared" si="17"/>
        <v>0</v>
      </c>
      <c r="O84" s="64">
        <f t="shared" si="17"/>
        <v>0</v>
      </c>
      <c r="P84" s="62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4">
        <f>SUM(D86:D88)</f>
        <v>120000</v>
      </c>
      <c r="E85" s="64">
        <f>SUM(E86:E88)</f>
        <v>1742</v>
      </c>
      <c r="F85" s="64">
        <f aca="true" t="shared" si="21" ref="F85:M85">SUM(F86:F88)</f>
        <v>0</v>
      </c>
      <c r="G85" s="64">
        <f t="shared" si="21"/>
        <v>0</v>
      </c>
      <c r="H85" s="64">
        <f t="shared" si="21"/>
        <v>0</v>
      </c>
      <c r="I85" s="64">
        <f t="shared" si="21"/>
        <v>0</v>
      </c>
      <c r="J85" s="64">
        <f t="shared" si="21"/>
        <v>0</v>
      </c>
      <c r="K85" s="64">
        <f t="shared" si="21"/>
        <v>0</v>
      </c>
      <c r="L85" s="64">
        <f t="shared" si="21"/>
        <v>0</v>
      </c>
      <c r="M85" s="64">
        <f t="shared" si="21"/>
        <v>0</v>
      </c>
      <c r="N85" s="64">
        <f t="shared" si="17"/>
        <v>120000</v>
      </c>
      <c r="O85" s="64">
        <f t="shared" si="17"/>
        <v>1742</v>
      </c>
      <c r="P85" s="62">
        <f t="shared" si="18"/>
        <v>118258</v>
      </c>
    </row>
    <row r="86" spans="1:16" ht="12.75">
      <c r="A86" s="26"/>
      <c r="B86" s="25">
        <v>451</v>
      </c>
      <c r="C86" s="24" t="s">
        <v>62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>
        <f t="shared" si="17"/>
        <v>0</v>
      </c>
      <c r="O86" s="64">
        <f t="shared" si="17"/>
        <v>0</v>
      </c>
      <c r="P86" s="62">
        <f t="shared" si="18"/>
        <v>0</v>
      </c>
    </row>
    <row r="87" spans="1:16" ht="12.75">
      <c r="A87" s="26"/>
      <c r="B87" s="25">
        <v>452</v>
      </c>
      <c r="C87" s="24" t="s">
        <v>63</v>
      </c>
      <c r="D87" s="64">
        <v>120000</v>
      </c>
      <c r="E87" s="64">
        <v>1742</v>
      </c>
      <c r="F87" s="64"/>
      <c r="G87" s="64"/>
      <c r="H87" s="64"/>
      <c r="I87" s="64"/>
      <c r="J87" s="64"/>
      <c r="K87" s="64"/>
      <c r="L87" s="64"/>
      <c r="M87" s="64"/>
      <c r="N87" s="64">
        <f t="shared" si="17"/>
        <v>120000</v>
      </c>
      <c r="O87" s="64">
        <f t="shared" si="17"/>
        <v>1742</v>
      </c>
      <c r="P87" s="62">
        <f t="shared" si="18"/>
        <v>118258</v>
      </c>
    </row>
    <row r="88" spans="1:16" ht="12.75">
      <c r="A88" s="26"/>
      <c r="B88" s="25">
        <v>453</v>
      </c>
      <c r="C88" s="24" t="s">
        <v>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f t="shared" si="17"/>
        <v>0</v>
      </c>
      <c r="O88" s="64">
        <f t="shared" si="17"/>
        <v>0</v>
      </c>
      <c r="P88" s="62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4">
        <f>SUM(D90:D94)</f>
        <v>29990000</v>
      </c>
      <c r="E89" s="64">
        <f>SUM(E90:E94)</f>
        <v>10421521</v>
      </c>
      <c r="F89" s="64">
        <f aca="true" t="shared" si="22" ref="F89:M89">SUM(F90:F94)</f>
        <v>0</v>
      </c>
      <c r="G89" s="64">
        <f t="shared" si="22"/>
        <v>0</v>
      </c>
      <c r="H89" s="64">
        <f t="shared" si="22"/>
        <v>100000</v>
      </c>
      <c r="I89" s="64">
        <f t="shared" si="22"/>
        <v>6300</v>
      </c>
      <c r="J89" s="64">
        <f t="shared" si="22"/>
        <v>542500</v>
      </c>
      <c r="K89" s="64">
        <f t="shared" si="22"/>
        <v>215519</v>
      </c>
      <c r="L89" s="64">
        <f t="shared" si="22"/>
        <v>0</v>
      </c>
      <c r="M89" s="64">
        <f t="shared" si="22"/>
        <v>0</v>
      </c>
      <c r="N89" s="64">
        <f t="shared" si="17"/>
        <v>30632500</v>
      </c>
      <c r="O89" s="64">
        <f t="shared" si="17"/>
        <v>10643340</v>
      </c>
      <c r="P89" s="62">
        <f t="shared" si="18"/>
        <v>19989160</v>
      </c>
    </row>
    <row r="90" spans="1:16" ht="12.75">
      <c r="A90" s="26"/>
      <c r="B90" s="25">
        <v>461</v>
      </c>
      <c r="C90" s="24" t="s">
        <v>66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462</v>
      </c>
      <c r="C91" s="24" t="s">
        <v>67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>
        <f t="shared" si="17"/>
        <v>0</v>
      </c>
      <c r="O91" s="64">
        <f t="shared" si="17"/>
        <v>0</v>
      </c>
      <c r="P91" s="62">
        <f t="shared" si="18"/>
        <v>0</v>
      </c>
    </row>
    <row r="92" spans="1:16" ht="12.75">
      <c r="A92" s="26"/>
      <c r="B92" s="25">
        <v>463</v>
      </c>
      <c r="C92" s="24" t="s">
        <v>68</v>
      </c>
      <c r="D92" s="64">
        <v>11000000</v>
      </c>
      <c r="E92" s="64">
        <v>2855000</v>
      </c>
      <c r="F92" s="64"/>
      <c r="G92" s="64"/>
      <c r="H92" s="64"/>
      <c r="I92" s="64"/>
      <c r="J92" s="64"/>
      <c r="K92" s="64"/>
      <c r="L92" s="64"/>
      <c r="M92" s="64"/>
      <c r="N92" s="64">
        <f t="shared" si="17"/>
        <v>11000000</v>
      </c>
      <c r="O92" s="64">
        <f t="shared" si="17"/>
        <v>2855000</v>
      </c>
      <c r="P92" s="62">
        <f t="shared" si="18"/>
        <v>8145000</v>
      </c>
    </row>
    <row r="93" spans="1:16" ht="12.75">
      <c r="A93" s="26"/>
      <c r="B93" s="25">
        <v>464</v>
      </c>
      <c r="C93" s="24" t="s">
        <v>69</v>
      </c>
      <c r="D93" s="64">
        <v>18990000</v>
      </c>
      <c r="E93" s="64">
        <v>7566521</v>
      </c>
      <c r="F93" s="64"/>
      <c r="G93" s="64"/>
      <c r="H93" s="64">
        <v>100000</v>
      </c>
      <c r="I93" s="64">
        <v>6300</v>
      </c>
      <c r="J93" s="64">
        <v>542500</v>
      </c>
      <c r="K93" s="64">
        <v>215519</v>
      </c>
      <c r="L93" s="64"/>
      <c r="M93" s="64"/>
      <c r="N93" s="64">
        <f t="shared" si="17"/>
        <v>19632500</v>
      </c>
      <c r="O93" s="64">
        <f t="shared" si="17"/>
        <v>7788340</v>
      </c>
      <c r="P93" s="62">
        <f t="shared" si="18"/>
        <v>11844160</v>
      </c>
    </row>
    <row r="94" spans="1:16" ht="12.75">
      <c r="A94" s="26"/>
      <c r="B94" s="25">
        <v>465</v>
      </c>
      <c r="C94" s="24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>
        <f t="shared" si="17"/>
        <v>0</v>
      </c>
      <c r="O94" s="64">
        <f t="shared" si="17"/>
        <v>0</v>
      </c>
      <c r="P94" s="62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4">
        <f>SUM(D96:D99)</f>
        <v>1100000</v>
      </c>
      <c r="E95" s="64">
        <f>SUM(E96:E99)</f>
        <v>250000</v>
      </c>
      <c r="F95" s="64">
        <f aca="true" t="shared" si="23" ref="F95:M95">SUM(F96:F99)</f>
        <v>0</v>
      </c>
      <c r="G95" s="64">
        <f t="shared" si="23"/>
        <v>0</v>
      </c>
      <c r="H95" s="64">
        <f t="shared" si="23"/>
        <v>0</v>
      </c>
      <c r="I95" s="64">
        <f t="shared" si="23"/>
        <v>0</v>
      </c>
      <c r="J95" s="64">
        <f t="shared" si="23"/>
        <v>0</v>
      </c>
      <c r="K95" s="64">
        <f t="shared" si="23"/>
        <v>0</v>
      </c>
      <c r="L95" s="64">
        <f t="shared" si="23"/>
        <v>0</v>
      </c>
      <c r="M95" s="64">
        <f t="shared" si="23"/>
        <v>0</v>
      </c>
      <c r="N95" s="64">
        <f t="shared" si="17"/>
        <v>1100000</v>
      </c>
      <c r="O95" s="64">
        <f t="shared" si="17"/>
        <v>250000</v>
      </c>
      <c r="P95" s="62">
        <f t="shared" si="18"/>
        <v>850000</v>
      </c>
    </row>
    <row r="96" spans="1:16" ht="12.75">
      <c r="A96" s="26"/>
      <c r="B96" s="25">
        <v>471</v>
      </c>
      <c r="C96" s="24" t="s">
        <v>72</v>
      </c>
      <c r="D96" s="64">
        <v>1100000</v>
      </c>
      <c r="E96" s="64">
        <v>250000</v>
      </c>
      <c r="F96" s="64"/>
      <c r="G96" s="64"/>
      <c r="H96" s="64"/>
      <c r="I96" s="64"/>
      <c r="J96" s="64"/>
      <c r="K96" s="64"/>
      <c r="L96" s="64"/>
      <c r="M96" s="64"/>
      <c r="N96" s="64">
        <f t="shared" si="17"/>
        <v>1100000</v>
      </c>
      <c r="O96" s="64">
        <f t="shared" si="17"/>
        <v>250000</v>
      </c>
      <c r="P96" s="62">
        <f t="shared" si="18"/>
        <v>850000</v>
      </c>
    </row>
    <row r="97" spans="1:16" ht="12.75">
      <c r="A97" s="26"/>
      <c r="B97" s="25">
        <v>472</v>
      </c>
      <c r="C97" s="24" t="s">
        <v>73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473</v>
      </c>
      <c r="C98" s="24" t="s">
        <v>74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ht="12.75">
      <c r="A99" s="26"/>
      <c r="B99" s="25">
        <v>474</v>
      </c>
      <c r="C99" s="24" t="s">
        <v>75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f t="shared" si="17"/>
        <v>0</v>
      </c>
      <c r="O99" s="64">
        <f t="shared" si="17"/>
        <v>0</v>
      </c>
      <c r="P99" s="62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4">
        <f>SUM(D101:D103)</f>
        <v>8100000</v>
      </c>
      <c r="E100" s="64">
        <f>SUM(E101:E103)</f>
        <v>3599180</v>
      </c>
      <c r="F100" s="64">
        <f aca="true" t="shared" si="24" ref="F100:M100">SUM(F101:F103)</f>
        <v>0</v>
      </c>
      <c r="G100" s="64">
        <f t="shared" si="24"/>
        <v>0</v>
      </c>
      <c r="H100" s="64">
        <f t="shared" si="24"/>
        <v>0</v>
      </c>
      <c r="I100" s="64">
        <f t="shared" si="24"/>
        <v>0</v>
      </c>
      <c r="J100" s="64">
        <f t="shared" si="24"/>
        <v>0</v>
      </c>
      <c r="K100" s="64">
        <f t="shared" si="24"/>
        <v>0</v>
      </c>
      <c r="L100" s="64">
        <f t="shared" si="24"/>
        <v>0</v>
      </c>
      <c r="M100" s="64">
        <f t="shared" si="24"/>
        <v>0</v>
      </c>
      <c r="N100" s="64">
        <f t="shared" si="17"/>
        <v>8100000</v>
      </c>
      <c r="O100" s="64">
        <f t="shared" si="17"/>
        <v>3599180</v>
      </c>
      <c r="P100" s="62">
        <f t="shared" si="18"/>
        <v>4500820</v>
      </c>
    </row>
    <row r="101" spans="1:16" ht="12.75">
      <c r="A101" s="26"/>
      <c r="B101" s="25">
        <v>491</v>
      </c>
      <c r="C101" s="24" t="s">
        <v>77</v>
      </c>
      <c r="D101" s="64">
        <v>6100000</v>
      </c>
      <c r="E101" s="64">
        <v>3599180</v>
      </c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6100000</v>
      </c>
      <c r="O101" s="64">
        <f t="shared" si="17"/>
        <v>3599180</v>
      </c>
      <c r="P101" s="62">
        <f t="shared" si="18"/>
        <v>2500820</v>
      </c>
    </row>
    <row r="102" spans="1:16" ht="12.75">
      <c r="A102" s="26"/>
      <c r="B102" s="25">
        <v>492</v>
      </c>
      <c r="C102" s="24" t="s">
        <v>78</v>
      </c>
      <c r="D102" s="64">
        <v>2000000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2000000</v>
      </c>
      <c r="O102" s="64">
        <f t="shared" si="17"/>
        <v>0</v>
      </c>
      <c r="P102" s="62">
        <f t="shared" si="18"/>
        <v>2000000</v>
      </c>
    </row>
    <row r="103" spans="1:16" ht="12.75">
      <c r="A103" s="27"/>
      <c r="B103" s="25">
        <v>493</v>
      </c>
      <c r="C103" s="24" t="s">
        <v>79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3:16" ht="12.75">
      <c r="C104" s="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4">
        <f t="shared" si="17"/>
        <v>0</v>
      </c>
      <c r="O104" s="64">
        <f t="shared" si="17"/>
        <v>0</v>
      </c>
      <c r="P104" s="62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4">
        <f>SUM(D106:D115)</f>
        <v>190030000</v>
      </c>
      <c r="E105" s="64">
        <f>SUM(E106:E115)</f>
        <v>35125119</v>
      </c>
      <c r="F105" s="64">
        <f aca="true" t="shared" si="25" ref="F105:M105">SUM(F106:F115)</f>
        <v>0</v>
      </c>
      <c r="G105" s="64">
        <f t="shared" si="25"/>
        <v>0</v>
      </c>
      <c r="H105" s="64">
        <f t="shared" si="25"/>
        <v>680000</v>
      </c>
      <c r="I105" s="64">
        <f t="shared" si="25"/>
        <v>11300</v>
      </c>
      <c r="J105" s="64">
        <f t="shared" si="25"/>
        <v>20700000</v>
      </c>
      <c r="K105" s="64">
        <f t="shared" si="25"/>
        <v>0</v>
      </c>
      <c r="L105" s="64">
        <f t="shared" si="25"/>
        <v>0</v>
      </c>
      <c r="M105" s="64">
        <f t="shared" si="25"/>
        <v>0</v>
      </c>
      <c r="N105" s="64">
        <f t="shared" si="17"/>
        <v>211410000</v>
      </c>
      <c r="O105" s="64">
        <f t="shared" si="17"/>
        <v>35136419</v>
      </c>
      <c r="P105" s="62">
        <f t="shared" si="18"/>
        <v>176273581</v>
      </c>
    </row>
    <row r="106" spans="1:16" ht="12.75">
      <c r="A106" s="26"/>
      <c r="B106" s="25">
        <v>480</v>
      </c>
      <c r="C106" s="24" t="s">
        <v>81</v>
      </c>
      <c r="D106" s="64">
        <v>1550000</v>
      </c>
      <c r="E106" s="64">
        <v>436869</v>
      </c>
      <c r="F106" s="64"/>
      <c r="G106" s="64"/>
      <c r="H106" s="64">
        <v>630000</v>
      </c>
      <c r="I106" s="64">
        <v>11300</v>
      </c>
      <c r="J106" s="64"/>
      <c r="K106" s="64"/>
      <c r="L106" s="64"/>
      <c r="M106" s="64"/>
      <c r="N106" s="64">
        <f t="shared" si="17"/>
        <v>2180000</v>
      </c>
      <c r="O106" s="64">
        <f t="shared" si="17"/>
        <v>448169</v>
      </c>
      <c r="P106" s="62">
        <f t="shared" si="18"/>
        <v>1731831</v>
      </c>
    </row>
    <row r="107" spans="1:16" ht="12.75">
      <c r="A107" s="26"/>
      <c r="B107" s="25">
        <v>481</v>
      </c>
      <c r="C107" s="24" t="s">
        <v>82</v>
      </c>
      <c r="D107" s="64">
        <v>5000000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5000000</v>
      </c>
      <c r="O107" s="64">
        <f t="shared" si="17"/>
        <v>0</v>
      </c>
      <c r="P107" s="62">
        <f t="shared" si="18"/>
        <v>5000000</v>
      </c>
    </row>
    <row r="108" spans="1:16" ht="12.75">
      <c r="A108" s="26"/>
      <c r="B108" s="25">
        <v>482</v>
      </c>
      <c r="C108" s="24" t="s">
        <v>83</v>
      </c>
      <c r="D108" s="64">
        <v>174950000</v>
      </c>
      <c r="E108" s="64">
        <v>34627652</v>
      </c>
      <c r="F108" s="64"/>
      <c r="G108" s="64"/>
      <c r="H108" s="64"/>
      <c r="I108" s="64"/>
      <c r="J108" s="64">
        <v>20700000</v>
      </c>
      <c r="K108" s="64"/>
      <c r="L108" s="64"/>
      <c r="M108" s="64"/>
      <c r="N108" s="64">
        <f t="shared" si="17"/>
        <v>195650000</v>
      </c>
      <c r="O108" s="64">
        <f t="shared" si="17"/>
        <v>34627652</v>
      </c>
      <c r="P108" s="62">
        <f t="shared" si="18"/>
        <v>161022348</v>
      </c>
    </row>
    <row r="109" spans="1:16" ht="12.75">
      <c r="A109" s="26"/>
      <c r="B109" s="25">
        <v>483</v>
      </c>
      <c r="C109" s="24" t="s">
        <v>84</v>
      </c>
      <c r="D109" s="64">
        <v>230000</v>
      </c>
      <c r="E109" s="64">
        <v>23978</v>
      </c>
      <c r="F109" s="64"/>
      <c r="G109" s="64"/>
      <c r="H109" s="64">
        <v>50000</v>
      </c>
      <c r="I109" s="64"/>
      <c r="J109" s="64"/>
      <c r="K109" s="64"/>
      <c r="L109" s="64"/>
      <c r="M109" s="64"/>
      <c r="N109" s="64">
        <f t="shared" si="17"/>
        <v>280000</v>
      </c>
      <c r="O109" s="64">
        <f t="shared" si="17"/>
        <v>23978</v>
      </c>
      <c r="P109" s="62">
        <f t="shared" si="18"/>
        <v>256022</v>
      </c>
    </row>
    <row r="110" spans="1:16" ht="12.75">
      <c r="A110" s="26"/>
      <c r="B110" s="25">
        <v>484</v>
      </c>
      <c r="C110" s="24" t="s">
        <v>85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0</v>
      </c>
      <c r="O110" s="64">
        <f t="shared" si="17"/>
        <v>0</v>
      </c>
      <c r="P110" s="62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4">
        <v>8000000</v>
      </c>
      <c r="E111" s="64">
        <v>36620</v>
      </c>
      <c r="F111" s="64"/>
      <c r="G111" s="64"/>
      <c r="H111" s="64"/>
      <c r="I111" s="64"/>
      <c r="J111" s="64"/>
      <c r="K111" s="64"/>
      <c r="L111" s="64"/>
      <c r="M111" s="64"/>
      <c r="N111" s="64">
        <f t="shared" si="17"/>
        <v>8000000</v>
      </c>
      <c r="O111" s="64">
        <f t="shared" si="17"/>
        <v>36620</v>
      </c>
      <c r="P111" s="62">
        <f t="shared" si="18"/>
        <v>7963380</v>
      </c>
    </row>
    <row r="112" spans="1:16" ht="12.75">
      <c r="A112" s="28"/>
      <c r="B112" s="25">
        <v>486</v>
      </c>
      <c r="C112" s="24" t="s">
        <v>87</v>
      </c>
      <c r="D112" s="64">
        <v>300000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300000</v>
      </c>
      <c r="O112" s="64">
        <f t="shared" si="17"/>
        <v>0</v>
      </c>
      <c r="P112" s="62">
        <f t="shared" si="18"/>
        <v>300000</v>
      </c>
    </row>
    <row r="113" spans="1:16" ht="12.75">
      <c r="A113" s="28"/>
      <c r="B113" s="25">
        <v>487</v>
      </c>
      <c r="C113" s="24" t="s">
        <v>88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f t="shared" si="17"/>
        <v>0</v>
      </c>
      <c r="O115" s="64">
        <f t="shared" si="17"/>
        <v>0</v>
      </c>
      <c r="P115" s="62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6" t="s">
        <v>125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6" ht="1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</row>
    <row r="119" spans="1:16" ht="58.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</row>
    <row r="120" spans="1:16" ht="27.7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1:16" ht="18.75" customHeight="1">
      <c r="A121" s="16"/>
      <c r="B121" s="16"/>
      <c r="C121" s="16" t="s">
        <v>103</v>
      </c>
      <c r="D121" s="84"/>
      <c r="E121" s="84"/>
      <c r="F121" s="9"/>
      <c r="G121" s="9"/>
      <c r="H121" s="9"/>
      <c r="I121" s="9"/>
      <c r="J121" s="9"/>
      <c r="K121" s="9"/>
      <c r="L121" s="9"/>
      <c r="M121" s="9"/>
      <c r="N121" s="91" t="s">
        <v>97</v>
      </c>
      <c r="O121" s="91"/>
      <c r="P121" s="91"/>
    </row>
    <row r="122" spans="1:16" ht="19.5" customHeight="1">
      <c r="A122" s="16"/>
      <c r="B122" s="16"/>
      <c r="C122" s="16" t="s">
        <v>124</v>
      </c>
      <c r="D122" s="84"/>
      <c r="E122" s="84"/>
      <c r="F122" s="9"/>
      <c r="G122" s="9"/>
      <c r="H122" s="9"/>
      <c r="K122" s="9"/>
      <c r="L122" s="9"/>
      <c r="M122" s="9"/>
      <c r="N122" s="92" t="s">
        <v>102</v>
      </c>
      <c r="O122" s="92"/>
      <c r="P122" s="92"/>
    </row>
    <row r="123" spans="1:14" ht="24.75" customHeight="1">
      <c r="A123" s="89"/>
      <c r="B123" s="89"/>
      <c r="C123" s="89"/>
      <c r="D123" s="84"/>
      <c r="E123" s="84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2017-07-14T11:28:28Z</cp:lastPrinted>
  <dcterms:created xsi:type="dcterms:W3CDTF">2010-06-28T08:20:16Z</dcterms:created>
  <dcterms:modified xsi:type="dcterms:W3CDTF">2017-10-05T10:23:42Z</dcterms:modified>
  <cp:category/>
  <cp:version/>
  <cp:contentType/>
  <cp:contentStatus/>
</cp:coreProperties>
</file>