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<sst xmlns="http://schemas.openxmlformats.org/spreadsheetml/2006/main" count="171" uniqueCount="142">
  <si>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</si>
  <si>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</si>
  <si>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</si>
  <si>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</si>
  <si>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</si>
  <si>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</si>
  <si>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</si>
  <si>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</si>
  <si>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</si>
  <si>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</si>
  <si>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</si>
  <si>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</si>
  <si>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</si>
  <si>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</si>
  <si>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</si>
  <si>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</si>
  <si>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</si>
  <si>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</si>
  <si>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</si>
  <si>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</si>
  <si>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</si>
  <si>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</si>
  <si>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</si>
  <si>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</si>
  <si>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</si>
  <si>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</si>
  <si>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</si>
  <si>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</si>
  <si>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</si>
  <si>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</si>
  <si>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</si>
  <si>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</si>
  <si>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</si>
  <si>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</si>
  <si>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</si>
  <si>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</si>
  <si>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</si>
  <si>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</si>
  <si>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</si>
  <si>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</si>
  <si>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</si>
  <si>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</si>
  <si>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</si>
  <si>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</si>
  <si>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</si>
  <si>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</si>
  <si>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</si>
  <si>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</si>
  <si>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</si>
  <si>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</si>
  <si>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</si>
  <si>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</si>
  <si>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</si>
  <si>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</si>
  <si>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</si>
  <si>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</si>
  <si>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</si>
  <si>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</si>
  <si>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</si>
  <si>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</si>
  <si>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</si>
  <si>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</si>
  <si>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</si>
  <si>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</si>
  <si>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</si>
  <si>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</si>
  <si>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</si>
  <si>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</si>
  <si>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</si>
  <si>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</si>
  <si>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</si>
  <si>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</si>
  <si>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</si>
  <si>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</si>
  <si>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</si>
  <si>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</si>
  <si>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</si>
  <si>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</si>
  <si>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</si>
  <si>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</si>
  <si>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</si>
  <si>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</si>
  <si>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</si>
  <si>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</si>
  <si>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</si>
  <si>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</si>
  <si>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</si>
  <si>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</si>
  <si>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</si>
  <si>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</si>
  <si>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</si>
  <si>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</si>
  <si>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</si>
  <si>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</si>
  <si>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</si>
  <si>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</si>
  <si>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</si>
  <si>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</si>
  <si>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</si>
  <si>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</si>
  <si>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</si>
  <si>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</si>
  <si>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</si>
  <si>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</si>
  <si>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</si>
  <si>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</si>
  <si>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</si>
  <si>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</si>
  <si>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</si>
  <si>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</si>
  <si>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</si>
  <si>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</si>
  <si>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</si>
  <si>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</si>
  <si>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</si>
  <si>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</si>
  <si>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</si>
  <si>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</si>
  <si>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</si>
  <si>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</si>
  <si>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</si>
  <si>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</si>
  <si>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</si>
  <si>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</si>
  <si>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</si>
  <si>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</si>
  <si>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</si>
  <si>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</si>
  <si>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>Prihodi -  Kvartal  01</t>
  </si>
  <si>
    <t xml:space="preserve">Buxet za  2021 godina </t>
  </si>
  <si>
    <t xml:space="preserve">Namenska dotacija za 2021 godina </t>
  </si>
  <si>
    <t>Samofinansira~ki aktivnosti za 2021 godina</t>
  </si>
  <si>
    <t>Realizacija za 01 kvartal</t>
  </si>
  <si>
    <t>Ostanato za realizacija do kraj na 20201godina</t>
  </si>
  <si>
    <t>Vkupno za 2021 godina</t>
  </si>
  <si>
    <t xml:space="preserve">Krediti za 2021 godina </t>
  </si>
  <si>
    <t>Donacii za 2021 godina</t>
  </si>
  <si>
    <t xml:space="preserve">Kvartalen izve{taj za izvr{uvaweto na buxetot za op{tina Ki~evo za izve{tajniot period (kumulativno) za kvartal od  01.01-2021  godina do 31.03-2021 godina </t>
  </si>
  <si>
    <t xml:space="preserve">Izve{taen period : od 01.01-2021godina do 31.04-2021godina                        </t>
  </si>
  <si>
    <t>Datum na podnesuvawe na izve{tajot: 30.04-2021</t>
  </si>
  <si>
    <t>Rashodi -  Kvartal  01</t>
  </si>
  <si>
    <t>Ostanato za realizacija do kraj na 2021 godina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</si>
</sst>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/>
    </xf>
    <xf numFmtId="167" fontId="24" fillId="0" borderId="10" xfId="42" applyNumberFormat="1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D1">
      <selection activeCell="L20" sqref="L20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3" t="s">
        <v>99</v>
      </c>
      <c r="B1" s="83"/>
      <c r="C1" s="83"/>
    </row>
    <row r="2" spans="1:16" ht="18.75">
      <c r="A2" s="85" t="s">
        <v>137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138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8" t="s">
        <v>128</v>
      </c>
      <c r="D10" s="82" t="s">
        <v>129</v>
      </c>
      <c r="E10" s="82"/>
      <c r="F10" s="82" t="s">
        <v>130</v>
      </c>
      <c r="G10" s="82"/>
      <c r="H10" s="82" t="s">
        <v>131</v>
      </c>
      <c r="I10" s="82"/>
      <c r="J10" s="82" t="s">
        <v>136</v>
      </c>
      <c r="K10" s="82"/>
      <c r="L10" s="82" t="s">
        <v>135</v>
      </c>
      <c r="M10" s="82"/>
      <c r="N10" s="77" t="s">
        <v>134</v>
      </c>
      <c r="O10" s="77"/>
      <c r="P10" s="77"/>
    </row>
    <row r="11" spans="1:16" ht="33" customHeight="1">
      <c r="A11" s="4"/>
      <c r="B11" s="3"/>
      <c r="C11" s="78"/>
      <c r="D11" s="30" t="s">
        <v>0</v>
      </c>
      <c r="E11" s="30" t="s">
        <v>132</v>
      </c>
      <c r="F11" s="30" t="s">
        <v>1</v>
      </c>
      <c r="G11" s="30" t="s">
        <v>132</v>
      </c>
      <c r="H11" s="30" t="s">
        <v>1</v>
      </c>
      <c r="I11" s="30" t="s">
        <v>132</v>
      </c>
      <c r="J11" s="30" t="s">
        <v>1</v>
      </c>
      <c r="K11" s="30" t="s">
        <v>132</v>
      </c>
      <c r="L11" s="30" t="s">
        <v>1</v>
      </c>
      <c r="M11" s="30" t="s">
        <v>132</v>
      </c>
      <c r="N11" s="40" t="s">
        <v>1</v>
      </c>
      <c r="O11" s="30" t="s">
        <v>132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370969000</v>
      </c>
      <c r="E13" s="69">
        <f>E20+E28+E34+E39</f>
        <v>47875847</v>
      </c>
      <c r="F13" s="69">
        <f aca="true" t="shared" si="0" ref="F13:P13">F20+F28+F34+F39</f>
        <v>460853000</v>
      </c>
      <c r="G13" s="69">
        <f t="shared" si="0"/>
        <v>115307000</v>
      </c>
      <c r="H13" s="69">
        <f t="shared" si="0"/>
        <v>25258000</v>
      </c>
      <c r="I13" s="69">
        <f t="shared" si="0"/>
        <v>1860384</v>
      </c>
      <c r="J13" s="65">
        <f t="shared" si="0"/>
        <v>56959000</v>
      </c>
      <c r="K13" s="65">
        <f t="shared" si="0"/>
        <v>6221123</v>
      </c>
      <c r="L13" s="65">
        <f t="shared" si="0"/>
        <v>0</v>
      </c>
      <c r="M13" s="65">
        <f t="shared" si="0"/>
        <v>0</v>
      </c>
      <c r="N13" s="65">
        <f t="shared" si="0"/>
        <v>914039000</v>
      </c>
      <c r="O13" s="65">
        <f t="shared" si="0"/>
        <v>171264354</v>
      </c>
      <c r="P13" s="65">
        <f t="shared" si="0"/>
        <v>742774646</v>
      </c>
    </row>
    <row r="14" spans="1:16" ht="12.75">
      <c r="A14" s="4"/>
      <c r="B14" s="3"/>
      <c r="C14" s="23" t="s">
        <v>4</v>
      </c>
      <c r="D14" s="69">
        <f>D67+D72+D77+D85+D89+D95+D100</f>
        <v>196369000</v>
      </c>
      <c r="E14" s="69">
        <f>E67+E72+E77+E85+E89+E95+E100</f>
        <v>41056676</v>
      </c>
      <c r="F14" s="69">
        <f aca="true" t="shared" si="1" ref="F14:P14">F67+F72+F77+F85+F89+F95+F100</f>
        <v>460773000</v>
      </c>
      <c r="G14" s="69">
        <f t="shared" si="1"/>
        <v>108816346</v>
      </c>
      <c r="H14" s="69">
        <f t="shared" si="1"/>
        <v>24180000</v>
      </c>
      <c r="I14" s="69">
        <f t="shared" si="1"/>
        <v>1796604</v>
      </c>
      <c r="J14" s="65">
        <f t="shared" si="1"/>
        <v>22309000</v>
      </c>
      <c r="K14" s="65">
        <f t="shared" si="1"/>
        <v>637689</v>
      </c>
      <c r="L14" s="65">
        <f t="shared" si="1"/>
        <v>0</v>
      </c>
      <c r="M14" s="65">
        <f t="shared" si="1"/>
        <v>0</v>
      </c>
      <c r="N14" s="65">
        <f t="shared" si="1"/>
        <v>703631000</v>
      </c>
      <c r="O14" s="65">
        <f t="shared" si="1"/>
        <v>152307315</v>
      </c>
      <c r="P14" s="65">
        <f t="shared" si="1"/>
        <v>551323685</v>
      </c>
    </row>
    <row r="15" spans="1:16" ht="12.75">
      <c r="A15" s="4"/>
      <c r="B15" s="3"/>
      <c r="C15" s="1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</row>
    <row r="16" spans="1:16" ht="12.75">
      <c r="A16" s="4"/>
      <c r="B16" s="3"/>
      <c r="C16" s="22" t="s">
        <v>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/>
      <c r="P16" s="72"/>
    </row>
    <row r="17" spans="1:16" ht="12.75">
      <c r="A17" s="4"/>
      <c r="B17" s="3"/>
      <c r="C17" s="23" t="s">
        <v>6</v>
      </c>
      <c r="D17" s="69">
        <f>D52+D57</f>
        <v>24500000</v>
      </c>
      <c r="E17" s="69">
        <f>E52+E57</f>
        <v>18032079</v>
      </c>
      <c r="F17" s="69">
        <f aca="true" t="shared" si="2" ref="F17:P17">F52+F57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24500000</v>
      </c>
      <c r="O17" s="65">
        <f t="shared" si="2"/>
        <v>18032079</v>
      </c>
      <c r="P17" s="65">
        <f t="shared" si="2"/>
        <v>6467921</v>
      </c>
    </row>
    <row r="18" spans="1:16" ht="12.75">
      <c r="A18" s="4"/>
      <c r="B18" s="3"/>
      <c r="C18" s="23" t="s">
        <v>7</v>
      </c>
      <c r="D18" s="69">
        <f>D105</f>
        <v>199100000</v>
      </c>
      <c r="E18" s="69">
        <f>E105</f>
        <v>15888179</v>
      </c>
      <c r="F18" s="69">
        <f aca="true" t="shared" si="3" ref="F18:P18">F105</f>
        <v>80000</v>
      </c>
      <c r="G18" s="69">
        <f t="shared" si="3"/>
        <v>48500</v>
      </c>
      <c r="H18" s="69">
        <f t="shared" si="3"/>
        <v>1078000</v>
      </c>
      <c r="I18" s="69">
        <f t="shared" si="3"/>
        <v>63780</v>
      </c>
      <c r="J18" s="65">
        <f t="shared" si="3"/>
        <v>34650000</v>
      </c>
      <c r="K18" s="65">
        <f t="shared" si="3"/>
        <v>0</v>
      </c>
      <c r="L18" s="65">
        <f t="shared" si="3"/>
        <v>0</v>
      </c>
      <c r="M18" s="65">
        <f t="shared" si="3"/>
        <v>0</v>
      </c>
      <c r="N18" s="65">
        <f t="shared" si="3"/>
        <v>234908000</v>
      </c>
      <c r="O18" s="65">
        <f t="shared" si="3"/>
        <v>16000459</v>
      </c>
      <c r="P18" s="65">
        <f t="shared" si="3"/>
        <v>218907541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162140000</v>
      </c>
      <c r="E20" s="63">
        <f>E21+E23+E26</f>
        <v>30194750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162140000</v>
      </c>
      <c r="O20" s="63">
        <f>E20+G20+I20+K20+M20</f>
        <v>30194750</v>
      </c>
      <c r="P20" s="61">
        <f>N20-O20</f>
        <v>131945250</v>
      </c>
    </row>
    <row r="21" spans="1:16" ht="12.75">
      <c r="A21" s="35"/>
      <c r="B21" s="36" t="s">
        <v>9</v>
      </c>
      <c r="C21" s="34" t="s">
        <v>10</v>
      </c>
      <c r="D21" s="63">
        <v>8910000</v>
      </c>
      <c r="E21" s="63">
        <v>1569547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8910000</v>
      </c>
      <c r="O21" s="63">
        <f>E21+G21+I21+K21+M21</f>
        <v>1569547</v>
      </c>
      <c r="P21" s="61">
        <f>N21-O21</f>
        <v>7340453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44000000</v>
      </c>
      <c r="E23" s="63">
        <v>9768696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44000000</v>
      </c>
      <c r="O23" s="63">
        <f t="shared" si="6"/>
        <v>9768696</v>
      </c>
      <c r="P23" s="61">
        <f t="shared" si="7"/>
        <v>34231304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109210000</v>
      </c>
      <c r="E26" s="63">
        <v>18856507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109210000</v>
      </c>
      <c r="O26" s="63">
        <f t="shared" si="6"/>
        <v>18856507</v>
      </c>
      <c r="P26" s="61">
        <f t="shared" si="7"/>
        <v>90353493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0</v>
      </c>
      <c r="P27" s="61">
        <f t="shared" si="7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5820000</v>
      </c>
      <c r="E28" s="63">
        <f>SUM(E29:E33)</f>
        <v>717300</v>
      </c>
      <c r="F28" s="63">
        <f aca="true" t="shared" si="8" ref="F28:M28">SUM(F29:F33)</f>
        <v>0</v>
      </c>
      <c r="G28" s="63">
        <f t="shared" si="8"/>
        <v>0</v>
      </c>
      <c r="H28" s="63">
        <f t="shared" si="8"/>
        <v>25258000</v>
      </c>
      <c r="I28" s="63">
        <f t="shared" si="8"/>
        <v>1857166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31078000</v>
      </c>
      <c r="O28" s="63">
        <f t="shared" si="6"/>
        <v>2574466</v>
      </c>
      <c r="P28" s="61">
        <f t="shared" si="7"/>
        <v>28503534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300</v>
      </c>
      <c r="J29" s="63"/>
      <c r="K29" s="63"/>
      <c r="L29" s="63"/>
      <c r="M29" s="63"/>
      <c r="N29" s="63">
        <f t="shared" si="5"/>
        <v>0</v>
      </c>
      <c r="O29" s="63">
        <f t="shared" si="6"/>
        <v>300</v>
      </c>
      <c r="P29" s="61">
        <f t="shared" si="7"/>
        <v>-300</v>
      </c>
    </row>
    <row r="30" spans="1:16" ht="12.75">
      <c r="A30" s="35"/>
      <c r="B30" s="36" t="s">
        <v>26</v>
      </c>
      <c r="C30" s="34" t="s">
        <v>27</v>
      </c>
      <c r="D30" s="63">
        <v>1500000</v>
      </c>
      <c r="E30" s="63">
        <v>268591</v>
      </c>
      <c r="F30" s="63"/>
      <c r="G30" s="63"/>
      <c r="H30" s="63"/>
      <c r="I30" s="63">
        <v>500</v>
      </c>
      <c r="J30" s="63"/>
      <c r="K30" s="63"/>
      <c r="L30" s="63"/>
      <c r="M30" s="63"/>
      <c r="N30" s="63">
        <f t="shared" si="5"/>
        <v>1500000</v>
      </c>
      <c r="O30" s="63">
        <f t="shared" si="6"/>
        <v>269091</v>
      </c>
      <c r="P30" s="61">
        <f t="shared" si="7"/>
        <v>1230909</v>
      </c>
    </row>
    <row r="31" spans="1:16" ht="12.75">
      <c r="A31" s="35"/>
      <c r="B31" s="36" t="s">
        <v>28</v>
      </c>
      <c r="C31" s="34" t="s">
        <v>29</v>
      </c>
      <c r="D31" s="63"/>
      <c r="E31" s="63">
        <v>17552</v>
      </c>
      <c r="F31" s="63"/>
      <c r="G31" s="63"/>
      <c r="H31" s="63">
        <v>25218000</v>
      </c>
      <c r="I31" s="63">
        <v>1856366</v>
      </c>
      <c r="J31" s="63"/>
      <c r="K31" s="63"/>
      <c r="L31" s="63"/>
      <c r="M31" s="63"/>
      <c r="N31" s="63">
        <f t="shared" si="5"/>
        <v>25218000</v>
      </c>
      <c r="O31" s="63">
        <f t="shared" si="6"/>
        <v>1873918</v>
      </c>
      <c r="P31" s="61">
        <f t="shared" si="7"/>
        <v>23344082</v>
      </c>
    </row>
    <row r="32" spans="1:16" ht="12.75">
      <c r="A32" s="35"/>
      <c r="B32" s="36" t="s">
        <v>30</v>
      </c>
      <c r="C32" s="34" t="s">
        <v>31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>
        <f t="shared" si="5"/>
        <v>0</v>
      </c>
      <c r="O32" s="63">
        <f t="shared" si="6"/>
        <v>0</v>
      </c>
      <c r="P32" s="61">
        <f t="shared" si="7"/>
        <v>0</v>
      </c>
    </row>
    <row r="33" spans="1:16" ht="12.75">
      <c r="A33" s="35"/>
      <c r="B33" s="36" t="s">
        <v>32</v>
      </c>
      <c r="C33" s="34" t="s">
        <v>33</v>
      </c>
      <c r="D33" s="63">
        <v>4320000</v>
      </c>
      <c r="E33" s="63">
        <v>431157</v>
      </c>
      <c r="F33" s="63"/>
      <c r="G33" s="63"/>
      <c r="H33" s="63">
        <v>40000</v>
      </c>
      <c r="I33" s="63"/>
      <c r="J33" s="63"/>
      <c r="K33" s="63"/>
      <c r="L33" s="63"/>
      <c r="M33" s="63"/>
      <c r="N33" s="63">
        <f t="shared" si="5"/>
        <v>4360000</v>
      </c>
      <c r="O33" s="63">
        <f t="shared" si="6"/>
        <v>431157</v>
      </c>
      <c r="P33" s="61">
        <f t="shared" si="7"/>
        <v>3928843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203009000</v>
      </c>
      <c r="E34" s="63">
        <f>SUM(E35:E37)</f>
        <v>16963797</v>
      </c>
      <c r="F34" s="63">
        <f aca="true" t="shared" si="9" ref="F34:M34">SUM(F35:F37)</f>
        <v>460853000</v>
      </c>
      <c r="G34" s="63">
        <f t="shared" si="9"/>
        <v>115307000</v>
      </c>
      <c r="H34" s="63">
        <f t="shared" si="9"/>
        <v>0</v>
      </c>
      <c r="I34" s="63">
        <f t="shared" si="9"/>
        <v>3218</v>
      </c>
      <c r="J34" s="63">
        <f>J36+J37+J38</f>
        <v>56959000</v>
      </c>
      <c r="K34" s="63">
        <f t="shared" si="9"/>
        <v>6221123</v>
      </c>
      <c r="L34" s="63">
        <f t="shared" si="9"/>
        <v>0</v>
      </c>
      <c r="M34" s="63">
        <f t="shared" si="9"/>
        <v>0</v>
      </c>
      <c r="N34" s="63">
        <f t="shared" si="5"/>
        <v>720821000</v>
      </c>
      <c r="O34" s="63">
        <f t="shared" si="6"/>
        <v>138495138</v>
      </c>
      <c r="P34" s="61">
        <f t="shared" si="7"/>
        <v>582325862</v>
      </c>
    </row>
    <row r="35" spans="1:16" ht="12.75">
      <c r="A35" s="35"/>
      <c r="B35" s="36" t="s">
        <v>39</v>
      </c>
      <c r="C35" s="34" t="s">
        <v>93</v>
      </c>
      <c r="D35" s="63">
        <v>203009000</v>
      </c>
      <c r="E35" s="63">
        <v>16963797</v>
      </c>
      <c r="F35" s="63">
        <v>460853000</v>
      </c>
      <c r="G35" s="63">
        <v>115307000</v>
      </c>
      <c r="H35" s="63"/>
      <c r="I35" s="63">
        <v>3218</v>
      </c>
      <c r="J35" s="63"/>
      <c r="K35" s="63"/>
      <c r="L35" s="63"/>
      <c r="M35" s="63"/>
      <c r="N35" s="63">
        <f t="shared" si="5"/>
        <v>663862000</v>
      </c>
      <c r="O35" s="63">
        <f t="shared" si="6"/>
        <v>132274015</v>
      </c>
      <c r="P35" s="61">
        <f t="shared" si="7"/>
        <v>531587985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56950000</v>
      </c>
      <c r="K36" s="63">
        <v>6221123</v>
      </c>
      <c r="L36" s="63"/>
      <c r="M36" s="63"/>
      <c r="N36" s="63">
        <f t="shared" si="5"/>
        <v>56950000</v>
      </c>
      <c r="O36" s="63">
        <f t="shared" si="6"/>
        <v>6221123</v>
      </c>
      <c r="P36" s="61">
        <f t="shared" si="7"/>
        <v>50728877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9000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10" ref="F39:M39">SUM(F40:F42)</f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  <c r="J39" s="66">
        <f t="shared" si="10"/>
        <v>0</v>
      </c>
      <c r="K39" s="66">
        <f t="shared" si="10"/>
        <v>0</v>
      </c>
      <c r="L39" s="66">
        <f t="shared" si="10"/>
        <v>0</v>
      </c>
      <c r="M39" s="6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1" ref="F43:M43">SUM(F44:F46)</f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6">
        <f t="shared" si="11"/>
        <v>0</v>
      </c>
      <c r="M43" s="6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2" ref="F47:M47">SUM(F48:F49)</f>
        <v>0</v>
      </c>
      <c r="G47" s="66">
        <f t="shared" si="12"/>
        <v>0</v>
      </c>
      <c r="H47" s="66">
        <f t="shared" si="12"/>
        <v>0</v>
      </c>
      <c r="I47" s="66">
        <f t="shared" si="12"/>
        <v>0</v>
      </c>
      <c r="J47" s="66">
        <f t="shared" si="12"/>
        <v>0</v>
      </c>
      <c r="K47" s="66">
        <f t="shared" si="12"/>
        <v>0</v>
      </c>
      <c r="L47" s="66">
        <f t="shared" si="12"/>
        <v>0</v>
      </c>
      <c r="M47" s="6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3" ref="F49:M49">SUM(F50)</f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24500000</v>
      </c>
      <c r="E52" s="63">
        <f>E55</f>
        <v>18032079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24500000</v>
      </c>
      <c r="O52" s="63">
        <f t="shared" si="6"/>
        <v>18032079</v>
      </c>
      <c r="P52" s="61">
        <f t="shared" si="7"/>
        <v>6467921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24500000</v>
      </c>
      <c r="E55" s="63">
        <v>18032079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24500000</v>
      </c>
      <c r="O55" s="63">
        <f t="shared" si="6"/>
        <v>18032079</v>
      </c>
      <c r="P55" s="61">
        <f t="shared" si="7"/>
        <v>6467921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6" ht="16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6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76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8" t="s">
        <v>140</v>
      </c>
      <c r="D65" s="82" t="s">
        <v>129</v>
      </c>
      <c r="E65" s="82"/>
      <c r="F65" s="82" t="s">
        <v>130</v>
      </c>
      <c r="G65" s="82"/>
      <c r="H65" s="82" t="s">
        <v>131</v>
      </c>
      <c r="I65" s="82"/>
      <c r="J65" s="82" t="s">
        <v>136</v>
      </c>
      <c r="K65" s="82"/>
      <c r="L65" s="82" t="s">
        <v>135</v>
      </c>
      <c r="M65" s="82"/>
      <c r="N65" s="77" t="s">
        <v>134</v>
      </c>
      <c r="O65" s="77"/>
      <c r="P65" s="77"/>
    </row>
    <row r="66" spans="1:16" ht="53.25" customHeight="1">
      <c r="A66" s="4"/>
      <c r="B66" s="3"/>
      <c r="C66" s="78"/>
      <c r="D66" s="30" t="s">
        <v>0</v>
      </c>
      <c r="E66" s="30" t="s">
        <v>132</v>
      </c>
      <c r="F66" s="30" t="s">
        <v>1</v>
      </c>
      <c r="G66" s="30" t="s">
        <v>132</v>
      </c>
      <c r="H66" s="30" t="s">
        <v>1</v>
      </c>
      <c r="I66" s="30" t="s">
        <v>132</v>
      </c>
      <c r="J66" s="30" t="s">
        <v>1</v>
      </c>
      <c r="K66" s="30" t="s">
        <v>132</v>
      </c>
      <c r="L66" s="30" t="s">
        <v>1</v>
      </c>
      <c r="M66" s="30" t="s">
        <v>132</v>
      </c>
      <c r="N66" s="40" t="s">
        <v>1</v>
      </c>
      <c r="O66" s="30" t="s">
        <v>132</v>
      </c>
      <c r="P66" s="30" t="s">
        <v>141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77131000</v>
      </c>
      <c r="E67" s="63">
        <f>SUM(E68:E71)</f>
        <v>17521385</v>
      </c>
      <c r="F67" s="63">
        <f aca="true" t="shared" si="16" ref="F67:M67">SUM(F68:F71)</f>
        <v>427436631</v>
      </c>
      <c r="G67" s="63">
        <f t="shared" si="16"/>
        <v>106424346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504567631</v>
      </c>
      <c r="O67" s="63">
        <f t="shared" si="17"/>
        <v>123945731</v>
      </c>
      <c r="P67" s="61">
        <f aca="true" t="shared" si="18" ref="P67:P115">N67-O67</f>
        <v>380621900</v>
      </c>
    </row>
    <row r="68" spans="1:16" ht="12.75">
      <c r="A68" s="26"/>
      <c r="B68" s="25">
        <v>401</v>
      </c>
      <c r="C68" s="24" t="s">
        <v>45</v>
      </c>
      <c r="D68" s="63">
        <v>50906000</v>
      </c>
      <c r="E68" s="63">
        <v>11496402</v>
      </c>
      <c r="F68" s="63">
        <v>307870247</v>
      </c>
      <c r="G68" s="63">
        <v>76547336</v>
      </c>
      <c r="H68" s="63"/>
      <c r="I68" s="63"/>
      <c r="J68" s="63"/>
      <c r="K68" s="63"/>
      <c r="L68" s="63"/>
      <c r="M68" s="63"/>
      <c r="N68" s="63">
        <f t="shared" si="17"/>
        <v>358776247</v>
      </c>
      <c r="O68" s="63">
        <f t="shared" si="17"/>
        <v>88043738</v>
      </c>
      <c r="P68" s="61">
        <f t="shared" si="18"/>
        <v>270732509</v>
      </c>
    </row>
    <row r="69" spans="1:16" ht="12.75">
      <c r="A69" s="26"/>
      <c r="B69" s="25">
        <v>402</v>
      </c>
      <c r="C69" s="24" t="s">
        <v>46</v>
      </c>
      <c r="D69" s="63">
        <v>20443000</v>
      </c>
      <c r="E69" s="63">
        <v>4425919</v>
      </c>
      <c r="F69" s="63">
        <v>119566384</v>
      </c>
      <c r="G69" s="63">
        <v>29877010</v>
      </c>
      <c r="H69" s="63"/>
      <c r="I69" s="63"/>
      <c r="J69" s="63"/>
      <c r="K69" s="63"/>
      <c r="L69" s="63"/>
      <c r="M69" s="63"/>
      <c r="N69" s="63">
        <f t="shared" si="17"/>
        <v>140009384</v>
      </c>
      <c r="O69" s="63">
        <f t="shared" si="17"/>
        <v>34302929</v>
      </c>
      <c r="P69" s="61">
        <f t="shared" si="18"/>
        <v>105706455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5782000</v>
      </c>
      <c r="E71" s="63">
        <v>1599064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5782000</v>
      </c>
      <c r="O71" s="63">
        <f t="shared" si="17"/>
        <v>1599064</v>
      </c>
      <c r="P71" s="61">
        <f t="shared" si="18"/>
        <v>4182936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68408000</v>
      </c>
      <c r="E77" s="63">
        <f>SUM(E78:E84)</f>
        <v>8941032</v>
      </c>
      <c r="F77" s="63">
        <f aca="true" t="shared" si="20" ref="F77:M77">SUM(F78:F84)</f>
        <v>32548369</v>
      </c>
      <c r="G77" s="63">
        <f t="shared" si="20"/>
        <v>2218824</v>
      </c>
      <c r="H77" s="63">
        <f t="shared" si="20"/>
        <v>24080000</v>
      </c>
      <c r="I77" s="63">
        <f t="shared" si="20"/>
        <v>1788204</v>
      </c>
      <c r="J77" s="63">
        <f t="shared" si="20"/>
        <v>22309000</v>
      </c>
      <c r="K77" s="63">
        <f t="shared" si="20"/>
        <v>637689</v>
      </c>
      <c r="L77" s="63">
        <f t="shared" si="20"/>
        <v>0</v>
      </c>
      <c r="M77" s="63">
        <f t="shared" si="20"/>
        <v>0</v>
      </c>
      <c r="N77" s="63">
        <f t="shared" si="17"/>
        <v>147345369</v>
      </c>
      <c r="O77" s="63">
        <f t="shared" si="17"/>
        <v>13585749</v>
      </c>
      <c r="P77" s="61">
        <f t="shared" si="18"/>
        <v>133759620</v>
      </c>
    </row>
    <row r="78" spans="1:16" ht="12.75">
      <c r="A78" s="26"/>
      <c r="B78" s="25">
        <v>420</v>
      </c>
      <c r="C78" s="24" t="s">
        <v>55</v>
      </c>
      <c r="D78" s="63">
        <v>340000</v>
      </c>
      <c r="E78" s="63"/>
      <c r="F78" s="63">
        <v>15000</v>
      </c>
      <c r="G78" s="63"/>
      <c r="H78" s="63">
        <v>429800</v>
      </c>
      <c r="I78" s="63"/>
      <c r="J78" s="63">
        <v>16235000</v>
      </c>
      <c r="K78" s="63"/>
      <c r="L78" s="63"/>
      <c r="M78" s="63"/>
      <c r="N78" s="63">
        <f t="shared" si="17"/>
        <v>17019800</v>
      </c>
      <c r="O78" s="63">
        <f t="shared" si="17"/>
        <v>0</v>
      </c>
      <c r="P78" s="61">
        <f t="shared" si="18"/>
        <v>17019800</v>
      </c>
    </row>
    <row r="79" spans="1:16" ht="12.75">
      <c r="A79" s="26"/>
      <c r="B79" s="25">
        <v>421</v>
      </c>
      <c r="C79" s="24" t="s">
        <v>56</v>
      </c>
      <c r="D79" s="63">
        <v>18730000</v>
      </c>
      <c r="E79" s="63">
        <v>4308999</v>
      </c>
      <c r="F79" s="63">
        <v>12554000</v>
      </c>
      <c r="G79" s="63">
        <v>1581545</v>
      </c>
      <c r="H79" s="63">
        <v>4860800</v>
      </c>
      <c r="I79" s="63">
        <v>434089</v>
      </c>
      <c r="J79" s="63"/>
      <c r="K79" s="63"/>
      <c r="L79" s="63"/>
      <c r="M79" s="63"/>
      <c r="N79" s="63">
        <f t="shared" si="17"/>
        <v>36144800</v>
      </c>
      <c r="O79" s="63">
        <f t="shared" si="17"/>
        <v>6324633</v>
      </c>
      <c r="P79" s="61">
        <f t="shared" si="18"/>
        <v>29820167</v>
      </c>
    </row>
    <row r="80" spans="1:16" ht="12.75">
      <c r="A80" s="26"/>
      <c r="B80" s="25">
        <v>423</v>
      </c>
      <c r="C80" s="24" t="s">
        <v>57</v>
      </c>
      <c r="D80" s="63">
        <v>2660000</v>
      </c>
      <c r="E80" s="63">
        <v>238480</v>
      </c>
      <c r="F80" s="63">
        <v>2926000</v>
      </c>
      <c r="G80" s="63">
        <v>223602</v>
      </c>
      <c r="H80" s="63">
        <v>9316400</v>
      </c>
      <c r="I80" s="63">
        <v>658107</v>
      </c>
      <c r="J80" s="63">
        <v>790000</v>
      </c>
      <c r="K80" s="63"/>
      <c r="L80" s="63"/>
      <c r="M80" s="63"/>
      <c r="N80" s="63">
        <f t="shared" si="17"/>
        <v>15692400</v>
      </c>
      <c r="O80" s="63">
        <f t="shared" si="17"/>
        <v>1120189</v>
      </c>
      <c r="P80" s="61">
        <f t="shared" si="18"/>
        <v>14572211</v>
      </c>
    </row>
    <row r="81" spans="1:16" ht="12.75">
      <c r="A81" s="26"/>
      <c r="B81" s="25">
        <v>424</v>
      </c>
      <c r="C81" s="24" t="s">
        <v>58</v>
      </c>
      <c r="D81" s="63">
        <v>25210000</v>
      </c>
      <c r="E81" s="63">
        <v>1824994</v>
      </c>
      <c r="F81" s="63">
        <v>1956000</v>
      </c>
      <c r="G81" s="63">
        <v>149148</v>
      </c>
      <c r="H81" s="63">
        <v>1207000</v>
      </c>
      <c r="I81" s="63">
        <v>8690</v>
      </c>
      <c r="J81" s="63">
        <v>92000</v>
      </c>
      <c r="K81" s="63">
        <v>92000</v>
      </c>
      <c r="L81" s="63"/>
      <c r="M81" s="63"/>
      <c r="N81" s="63">
        <f t="shared" si="17"/>
        <v>28465000</v>
      </c>
      <c r="O81" s="63">
        <f t="shared" si="17"/>
        <v>2074832</v>
      </c>
      <c r="P81" s="61">
        <f t="shared" si="18"/>
        <v>26390168</v>
      </c>
    </row>
    <row r="82" spans="1:16" ht="12.75">
      <c r="A82" s="26"/>
      <c r="B82" s="25">
        <v>425</v>
      </c>
      <c r="C82" s="24" t="s">
        <v>59</v>
      </c>
      <c r="D82" s="63">
        <v>17468000</v>
      </c>
      <c r="E82" s="63">
        <v>2213660</v>
      </c>
      <c r="F82" s="63">
        <v>14552369</v>
      </c>
      <c r="G82" s="63">
        <v>173539</v>
      </c>
      <c r="H82" s="63">
        <v>6760000</v>
      </c>
      <c r="I82" s="63">
        <v>654265</v>
      </c>
      <c r="J82" s="63">
        <v>4780000</v>
      </c>
      <c r="K82" s="63">
        <v>517389</v>
      </c>
      <c r="L82" s="63"/>
      <c r="M82" s="63"/>
      <c r="N82" s="63">
        <f t="shared" si="17"/>
        <v>43560369</v>
      </c>
      <c r="O82" s="63">
        <f t="shared" si="17"/>
        <v>3558853</v>
      </c>
      <c r="P82" s="61">
        <f t="shared" si="18"/>
        <v>40001516</v>
      </c>
    </row>
    <row r="83" spans="1:16" ht="12.75">
      <c r="A83" s="26"/>
      <c r="B83" s="25">
        <v>426</v>
      </c>
      <c r="C83" s="24" t="s">
        <v>60</v>
      </c>
      <c r="D83" s="63">
        <v>4000000</v>
      </c>
      <c r="E83" s="63">
        <v>354899</v>
      </c>
      <c r="F83" s="63">
        <v>545000</v>
      </c>
      <c r="G83" s="63">
        <v>90990</v>
      </c>
      <c r="H83" s="63">
        <v>1506000</v>
      </c>
      <c r="I83" s="63">
        <v>33053</v>
      </c>
      <c r="J83" s="63">
        <v>412000</v>
      </c>
      <c r="K83" s="63">
        <v>28300</v>
      </c>
      <c r="L83" s="63"/>
      <c r="M83" s="63"/>
      <c r="N83" s="63">
        <f t="shared" si="17"/>
        <v>6463000</v>
      </c>
      <c r="O83" s="63">
        <f t="shared" si="17"/>
        <v>507242</v>
      </c>
      <c r="P83" s="61">
        <f t="shared" si="18"/>
        <v>5955758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40470000</v>
      </c>
      <c r="E89" s="63">
        <f>SUM(E90:E94)</f>
        <v>11382079</v>
      </c>
      <c r="F89" s="63">
        <f aca="true" t="shared" si="22" ref="F89:M89">SUM(F90:F94)</f>
        <v>788000</v>
      </c>
      <c r="G89" s="63">
        <f t="shared" si="22"/>
        <v>173176</v>
      </c>
      <c r="H89" s="63">
        <f t="shared" si="22"/>
        <v>100000</v>
      </c>
      <c r="I89" s="63">
        <f t="shared" si="22"/>
        <v>8400</v>
      </c>
      <c r="J89" s="63">
        <f t="shared" si="22"/>
        <v>0</v>
      </c>
      <c r="K89" s="63">
        <f t="shared" si="22"/>
        <v>0</v>
      </c>
      <c r="L89" s="63">
        <f t="shared" si="22"/>
        <v>0</v>
      </c>
      <c r="M89" s="63">
        <f t="shared" si="22"/>
        <v>0</v>
      </c>
      <c r="N89" s="63">
        <f t="shared" si="17"/>
        <v>41358000</v>
      </c>
      <c r="O89" s="63">
        <f t="shared" si="17"/>
        <v>11563655</v>
      </c>
      <c r="P89" s="61">
        <f t="shared" si="18"/>
        <v>29794345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6120000</v>
      </c>
      <c r="E92" s="63">
        <v>120000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6120000</v>
      </c>
      <c r="O92" s="63">
        <f t="shared" si="17"/>
        <v>120000</v>
      </c>
      <c r="P92" s="61">
        <f t="shared" si="18"/>
        <v>6000000</v>
      </c>
    </row>
    <row r="93" spans="1:16" ht="12.75">
      <c r="A93" s="26"/>
      <c r="B93" s="25">
        <v>464</v>
      </c>
      <c r="C93" s="24" t="s">
        <v>69</v>
      </c>
      <c r="D93" s="63">
        <v>34350000</v>
      </c>
      <c r="E93" s="63">
        <v>11262079</v>
      </c>
      <c r="F93" s="63">
        <v>788000</v>
      </c>
      <c r="G93" s="63">
        <v>173176</v>
      </c>
      <c r="H93" s="63">
        <v>100000</v>
      </c>
      <c r="I93" s="63">
        <v>8400</v>
      </c>
      <c r="J93" s="63"/>
      <c r="K93" s="63"/>
      <c r="L93" s="63"/>
      <c r="M93" s="63"/>
      <c r="N93" s="63">
        <f t="shared" si="17"/>
        <v>35238000</v>
      </c>
      <c r="O93" s="63">
        <f t="shared" si="17"/>
        <v>11443655</v>
      </c>
      <c r="P93" s="61">
        <f t="shared" si="18"/>
        <v>23794345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800000</v>
      </c>
      <c r="E95" s="63">
        <f>SUM(E96:E99)</f>
        <v>113000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800000</v>
      </c>
      <c r="O95" s="63">
        <f t="shared" si="17"/>
        <v>113000</v>
      </c>
      <c r="P95" s="61">
        <f t="shared" si="18"/>
        <v>687000</v>
      </c>
    </row>
    <row r="96" spans="1:16" ht="12.75">
      <c r="A96" s="26"/>
      <c r="B96" s="25">
        <v>471</v>
      </c>
      <c r="C96" s="24" t="s">
        <v>72</v>
      </c>
      <c r="D96" s="63">
        <v>800000</v>
      </c>
      <c r="E96" s="63">
        <v>113000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800000</v>
      </c>
      <c r="O96" s="63">
        <f t="shared" si="17"/>
        <v>113000</v>
      </c>
      <c r="P96" s="61">
        <f t="shared" si="18"/>
        <v>687000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3099180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6500000</v>
      </c>
      <c r="O100" s="63">
        <f t="shared" si="17"/>
        <v>3099180</v>
      </c>
      <c r="P100" s="61">
        <f t="shared" si="18"/>
        <v>3400820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3099180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6200000</v>
      </c>
      <c r="O101" s="63">
        <f t="shared" si="17"/>
        <v>3099180</v>
      </c>
      <c r="P101" s="61">
        <f t="shared" si="18"/>
        <v>3100820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199100000</v>
      </c>
      <c r="E105" s="63">
        <f>SUM(E106:E115)</f>
        <v>15888179</v>
      </c>
      <c r="F105" s="63">
        <f aca="true" t="shared" si="25" ref="F105:M105">SUM(F106:F115)</f>
        <v>80000</v>
      </c>
      <c r="G105" s="63">
        <f t="shared" si="25"/>
        <v>48500</v>
      </c>
      <c r="H105" s="63">
        <f t="shared" si="25"/>
        <v>1078000</v>
      </c>
      <c r="I105" s="63">
        <f t="shared" si="25"/>
        <v>63780</v>
      </c>
      <c r="J105" s="63">
        <f t="shared" si="25"/>
        <v>34650000</v>
      </c>
      <c r="K105" s="63">
        <f t="shared" si="25"/>
        <v>0</v>
      </c>
      <c r="L105" s="63">
        <f t="shared" si="25"/>
        <v>0</v>
      </c>
      <c r="M105" s="63">
        <f t="shared" si="25"/>
        <v>0</v>
      </c>
      <c r="N105" s="63">
        <f t="shared" si="17"/>
        <v>234908000</v>
      </c>
      <c r="O105" s="63">
        <f t="shared" si="17"/>
        <v>16000459</v>
      </c>
      <c r="P105" s="61">
        <f t="shared" si="18"/>
        <v>218907541</v>
      </c>
    </row>
    <row r="106" spans="1:16" ht="12.75">
      <c r="A106" s="26"/>
      <c r="B106" s="25">
        <v>480</v>
      </c>
      <c r="C106" s="24" t="s">
        <v>81</v>
      </c>
      <c r="D106" s="63">
        <v>1420000</v>
      </c>
      <c r="E106" s="63"/>
      <c r="F106" s="63">
        <v>50000</v>
      </c>
      <c r="G106" s="63">
        <v>48500</v>
      </c>
      <c r="H106" s="63">
        <v>786000</v>
      </c>
      <c r="I106" s="63">
        <v>63780</v>
      </c>
      <c r="J106" s="63">
        <v>1000000</v>
      </c>
      <c r="K106" s="63"/>
      <c r="L106" s="63"/>
      <c r="M106" s="63"/>
      <c r="N106" s="63">
        <f t="shared" si="17"/>
        <v>3256000</v>
      </c>
      <c r="O106" s="63">
        <f t="shared" si="17"/>
        <v>112280</v>
      </c>
      <c r="P106" s="61">
        <f t="shared" si="18"/>
        <v>3143720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193460000</v>
      </c>
      <c r="E108" s="63">
        <v>15888179</v>
      </c>
      <c r="F108" s="63"/>
      <c r="G108" s="63"/>
      <c r="H108" s="63"/>
      <c r="I108" s="63"/>
      <c r="J108" s="63">
        <v>33150000</v>
      </c>
      <c r="K108" s="63"/>
      <c r="L108" s="63"/>
      <c r="M108" s="63"/>
      <c r="N108" s="63">
        <f t="shared" si="17"/>
        <v>226610000</v>
      </c>
      <c r="O108" s="63">
        <f t="shared" si="17"/>
        <v>15888179</v>
      </c>
      <c r="P108" s="61">
        <f t="shared" si="18"/>
        <v>210721821</v>
      </c>
    </row>
    <row r="109" spans="1:16" ht="12.75">
      <c r="A109" s="26"/>
      <c r="B109" s="25">
        <v>483</v>
      </c>
      <c r="C109" s="24" t="s">
        <v>84</v>
      </c>
      <c r="D109" s="63">
        <v>1220000</v>
      </c>
      <c r="E109" s="63"/>
      <c r="F109" s="63">
        <v>30000</v>
      </c>
      <c r="G109" s="63"/>
      <c r="H109" s="63">
        <v>292000</v>
      </c>
      <c r="I109" s="63"/>
      <c r="J109" s="63">
        <v>500000</v>
      </c>
      <c r="K109" s="63"/>
      <c r="L109" s="63"/>
      <c r="M109" s="63"/>
      <c r="N109" s="63">
        <f t="shared" si="17"/>
        <v>2042000</v>
      </c>
      <c r="O109" s="63">
        <f t="shared" si="17"/>
        <v>0</v>
      </c>
      <c r="P109" s="61">
        <f t="shared" si="18"/>
        <v>2042000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3000000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3000000</v>
      </c>
      <c r="O111" s="63">
        <f t="shared" si="17"/>
        <v>0</v>
      </c>
      <c r="P111" s="61">
        <f t="shared" si="18"/>
        <v>3000000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0</v>
      </c>
      <c r="O112" s="63">
        <f t="shared" si="17"/>
        <v>0</v>
      </c>
      <c r="P112" s="61">
        <f t="shared" si="18"/>
        <v>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4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6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ht="58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ht="27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ht="18.75" customHeight="1">
      <c r="A121" s="16"/>
      <c r="B121" s="16"/>
      <c r="C121" s="16" t="s">
        <v>102</v>
      </c>
      <c r="D121" s="79"/>
      <c r="E121" s="79"/>
      <c r="F121" s="9"/>
      <c r="G121" s="9"/>
      <c r="H121" s="9"/>
      <c r="I121" s="9"/>
      <c r="J121" s="9"/>
      <c r="K121" s="9"/>
      <c r="L121" s="9"/>
      <c r="M121" s="9"/>
      <c r="N121" s="80" t="s">
        <v>96</v>
      </c>
      <c r="O121" s="80"/>
      <c r="P121" s="80"/>
    </row>
    <row r="122" spans="1:16" ht="19.5" customHeight="1">
      <c r="A122" s="16"/>
      <c r="B122" s="16"/>
      <c r="C122" s="16" t="s">
        <v>123</v>
      </c>
      <c r="D122" s="79"/>
      <c r="E122" s="79"/>
      <c r="F122" s="9"/>
      <c r="G122" s="9"/>
      <c r="H122" s="9"/>
      <c r="K122" s="9"/>
      <c r="L122" s="9"/>
      <c r="M122" s="9"/>
      <c r="N122" s="81" t="s">
        <v>101</v>
      </c>
      <c r="O122" s="81"/>
      <c r="P122" s="81"/>
    </row>
    <row r="123" spans="1:14" ht="24.75" customHeight="1">
      <c r="A123" s="75"/>
      <c r="B123" s="75"/>
      <c r="C123" s="75"/>
      <c r="D123" s="79"/>
      <c r="E123" s="79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2021-04-21T09:27:22Z</cp:lastPrinted>
  <dcterms:created xsi:type="dcterms:W3CDTF">2010-06-28T08:20:16Z</dcterms:created>
  <dcterms:modified xsi:type="dcterms:W3CDTF">2021-04-21T09:27:33Z</dcterms:modified>
  <cp:category/>
  <cp:version/>
  <cp:contentType/>
  <cp:contentStatus/>
</cp:coreProperties>
</file>