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'K1'!$A$1:$P$121</definedName>
  </definedNames>
  <calcPr fullCalcOnLoad="1"/>
</workbook>
</file>

<file path=xl/sharedStrings.xml><?xml version="1.0" encoding="utf-8"?>
<sst xmlns="http://schemas.openxmlformats.org/spreadsheetml/2006/main" count="170" uniqueCount="140">
  <si>
    <t xml:space="preserve">Plan   </t>
  </si>
  <si>
    <t xml:space="preserve">Plan    </t>
  </si>
  <si>
    <t>TEKOVNO OPERATIVEN BILANS:</t>
  </si>
  <si>
    <t xml:space="preserve">VKUPNI TEKOVNO OPERATIVNI PRIHODI </t>
  </si>
  <si>
    <t>VKUPNI TEKOVNO OPERATIVNI RASHODI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</si>
  <si>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</si>
  <si>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</si>
  <si>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</si>
  <si>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</si>
  <si>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</si>
  <si>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</si>
  <si>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712</t>
  </si>
  <si>
    <t xml:space="preserve"> Pridonesi за социјално осигурување</t>
  </si>
  <si>
    <t>713</t>
  </si>
  <si>
    <t xml:space="preserve"> Danoci na imot</t>
  </si>
  <si>
    <t>714</t>
  </si>
  <si>
    <t xml:space="preserve"> Doma{ni danoci na stoki i uslugi</t>
  </si>
  <si>
    <t>715</t>
  </si>
  <si>
    <t xml:space="preserve"> Danok od me|unarodna trgovija i transakcii (carini i dava~ki)</t>
  </si>
  <si>
    <t>717</t>
  </si>
  <si>
    <t xml:space="preserve"> Danoci na specifi~ni uslugi</t>
  </si>
  <si>
    <t>718</t>
  </si>
  <si>
    <t xml:space="preserve"> Taksi на koristewe ili dozvoli za vr{ewe na dejnost</t>
  </si>
  <si>
    <t xml:space="preserve"> NEDANO^NI PRIHODI</t>
  </si>
  <si>
    <t>721</t>
  </si>
  <si>
    <t xml:space="preserve"> Pretpriema~ki prihod i prihod od imot</t>
  </si>
  <si>
    <t>722</t>
  </si>
  <si>
    <t xml:space="preserve"> Глоби, судски и административни такси</t>
  </si>
  <si>
    <t>723</t>
  </si>
  <si>
    <t xml:space="preserve"> Тaksi i nadomestoci</t>
  </si>
  <si>
    <t>724</t>
  </si>
  <si>
    <t xml:space="preserve"> Drugi Vladini uslugi</t>
  </si>
  <si>
    <t>725</t>
  </si>
  <si>
    <t xml:space="preserve"> Drugi nedano~ni prihodi</t>
  </si>
  <si>
    <t>КАПИТАЛНИ ПРИХОДИ</t>
  </si>
  <si>
    <t>Продажба на капитални средства</t>
  </si>
  <si>
    <t>Продажба на стоки</t>
  </si>
  <si>
    <t>Продажба на земјиште и нематеријални вложувања</t>
  </si>
  <si>
    <t>Приходи од дивиденди</t>
  </si>
  <si>
    <t>741</t>
  </si>
  <si>
    <t>Transferi od drugi nivoa na vlast</t>
  </si>
  <si>
    <t>742</t>
  </si>
  <si>
    <t>Капитални донации</t>
  </si>
  <si>
    <t>Obrazlo`enie:</t>
  </si>
  <si>
    <t>PLATI И NADOMESTOCI</t>
  </si>
  <si>
    <t>Osnovni plati</t>
  </si>
  <si>
    <t>Pridonesi za socijalno osiguruvawe</t>
  </si>
  <si>
    <t>Ostanati pridonesi od plati</t>
  </si>
  <si>
    <t>Надоместоци</t>
  </si>
  <si>
    <t>REZERVI I NEDEFINIRANI RASHODI</t>
  </si>
  <si>
    <t>Finansirawe na novi programi i potprogrami</t>
  </si>
  <si>
    <t>Postojana rezerva (nepredvidlivi rashodi)</t>
  </si>
  <si>
    <t xml:space="preserve">Tekovni rezervi (raznovidni rashodi) </t>
  </si>
  <si>
    <t>Резерви за капитални расходи</t>
  </si>
  <si>
    <t>STOKI I USLUGI</t>
  </si>
  <si>
    <t>Patni i dnevni rashodi</t>
  </si>
  <si>
    <t>Komunalni uslugi,greewe, komunikacija i transport</t>
  </si>
  <si>
    <t>Материјали и ситен инвентар</t>
  </si>
  <si>
    <t>Popravki i tekovno odr`uvawe</t>
  </si>
  <si>
    <t>Dogovorni uslugi</t>
  </si>
  <si>
    <t>Drugi tekovni rashodi</t>
  </si>
  <si>
    <t>KAMATНИ ПЛАЌАЊА</t>
  </si>
  <si>
    <t>Kamatni pla}awa kon nerezidenti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</si>
  <si>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</si>
  <si>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</si>
  <si>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</si>
  <si>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</si>
  <si>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</si>
  <si>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</si>
  <si>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</si>
  <si>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Исплата по извршни исправи</t>
  </si>
  <si>
    <t>SOCIJALNI BENEFICII</t>
  </si>
  <si>
    <t>Socijalni nadomestoci</t>
  </si>
  <si>
    <t>Pla}awa na beneficii od Фondот за ПИОМ</t>
  </si>
  <si>
    <t>Pla}awa na nadomestoci od Agencijata za vrabotuvawe</t>
  </si>
  <si>
    <t>Pla}awa na nadomestoci od Fondot za zdravstveno osiguruvawe</t>
  </si>
  <si>
    <t>OTPLATA NA GLAVNICA</t>
  </si>
  <si>
    <t>Otplata na glavnina do nerezidentni kreditori</t>
  </si>
  <si>
    <t>Otplata na glavnina kon doma{ni institucii</t>
  </si>
  <si>
    <t>Otplata na glavnina do drugi nivoa na vlast</t>
  </si>
  <si>
    <t>KAPITALNI RASHODI</t>
  </si>
  <si>
    <t>Купување на опрема и машини</t>
  </si>
  <si>
    <t>Гrade`ni objekti</t>
  </si>
  <si>
    <t>Други градежни објекти</t>
  </si>
  <si>
    <t>Купување на мебел</t>
  </si>
  <si>
    <t>Стратешки стоки и други резерви</t>
  </si>
  <si>
    <t>Вложувања и нефинансиски средства</t>
  </si>
  <si>
    <t>Купување на возила</t>
  </si>
  <si>
    <t>Капитални трансфери до вонбуџетски фондови</t>
  </si>
  <si>
    <t>Капитални дотации до ЕЛС</t>
  </si>
  <si>
    <t>Капитални субвенции за претпријатија и невладини организации</t>
  </si>
  <si>
    <t>TRANSFERI I DONACII</t>
  </si>
  <si>
    <t xml:space="preserve"> TRANSFERI I DONACII</t>
  </si>
  <si>
    <t xml:space="preserve"> Transferi od drugi nivoa na vlast</t>
  </si>
  <si>
    <t xml:space="preserve"> Donacii od stranstvo</t>
  </si>
  <si>
    <t>Privremeni vrabotuvawa</t>
  </si>
  <si>
    <t>Овластено лице (печат и потпис):</t>
  </si>
  <si>
    <t xml:space="preserve">                                                     (ден,месец, година)                  (ден,месец,година)</t>
  </si>
  <si>
    <t xml:space="preserve">                                                                                       (ден, месец, година)</t>
  </si>
  <si>
    <t>Образец  K1</t>
  </si>
  <si>
    <t>(vo denari)</t>
  </si>
  <si>
    <t xml:space="preserve"> ________________________________     </t>
  </si>
  <si>
    <t>Lice za kontakt</t>
  </si>
  <si>
    <t xml:space="preserve"> DOMA[NO ZADOL@UVAWE</t>
  </si>
  <si>
    <t>751</t>
  </si>
  <si>
    <t xml:space="preserve"> Kratkoro~ni pozajmici vo zemjata</t>
  </si>
  <si>
    <t>753</t>
  </si>
  <si>
    <t xml:space="preserve"> Dolgoro~ni obvrznici</t>
  </si>
  <si>
    <t>754</t>
  </si>
  <si>
    <t xml:space="preserve"> Drugo doma{no zadol`uvawe</t>
  </si>
  <si>
    <t xml:space="preserve"> ZADOL@UVAWE VO STRANSTVO</t>
  </si>
  <si>
    <t>761</t>
  </si>
  <si>
    <t xml:space="preserve"> Me|unarodni razvojni agencii</t>
  </si>
  <si>
    <t>762</t>
  </si>
  <si>
    <t xml:space="preserve"> Stranski vladi</t>
  </si>
  <si>
    <t>769</t>
  </si>
  <si>
    <t xml:space="preserve"> Drugi zadol`uvawa vo stranstvo</t>
  </si>
  <si>
    <t xml:space="preserve"> PRODA@BA NA HARTII OD VREDNOST</t>
  </si>
  <si>
    <t>771</t>
  </si>
  <si>
    <t xml:space="preserve"> Proda`ba na hartii od vrednost</t>
  </si>
  <si>
    <t xml:space="preserve"> PRIHODI OD OTPLATA NA ZAEMI</t>
  </si>
  <si>
    <t>781</t>
  </si>
  <si>
    <t xml:space="preserve"> Prihodi od naplateni dadeni zaemi</t>
  </si>
  <si>
    <t>Ime i prezime i tel.broj Mire No~eski  045/223-001</t>
  </si>
  <si>
    <t>Prihodi -  Kvartal  01</t>
  </si>
  <si>
    <t>Realizacija za 01 kvartal</t>
  </si>
  <si>
    <t>Rashodi -  Kvartal  01</t>
  </si>
  <si>
    <t xml:space="preserve"> </t>
  </si>
  <si>
    <t>Општина: KIЧEVO</t>
  </si>
  <si>
    <t xml:space="preserve">Izve{taen period : od 01.01-2018godina do 31.03-2018godina                        </t>
  </si>
  <si>
    <t>Datum na podnesuvawe na izve{tajot: 30.04-2018</t>
  </si>
  <si>
    <t xml:space="preserve">Kvartalen izve{taj za izvr{uvaweto na buxetot za op{tina Ki~evo za izve{tajniot period (kumulativno) za kvartal od  01.01-2018  godina do 31.03-2018 godina </t>
  </si>
  <si>
    <t xml:space="preserve">Buxet za  2018 godina </t>
  </si>
  <si>
    <t xml:space="preserve">Namenska dotacija za 2018 godina </t>
  </si>
  <si>
    <t>Samofinansira~ki aktivnosti za 2018 godina</t>
  </si>
  <si>
    <t>Donacii za 2018 godina</t>
  </si>
  <si>
    <t xml:space="preserve">Krediti za 2018 godina </t>
  </si>
  <si>
    <t>Vkupno za 2018 godina</t>
  </si>
  <si>
    <t>Kapitalni donaci</t>
  </si>
  <si>
    <t>Ostanato za realizacija do kraj na 2018 godina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</si>
</sst>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0"/>
    <numFmt numFmtId="165" formatCode="000"/>
    <numFmt numFmtId="166" formatCode="_-* #,##0.0\ _д_е_н_._-;\-* #,##0.0\ _д_е_н_._-;_-* &quot;-&quot;??\ _д_е_н_._-;_-@_-"/>
    <numFmt numFmtId="167" formatCode="_-* #,##0\ _д_е_н_._-;\-* #,##0\ _д_е_н_._-;_-* &quot;-&quot;??\ _д_е_н_._-;_-@_-"/>
  </numFmts>
  <fonts count="59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sz val="8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sz val="10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64" fontId="11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64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64" fontId="13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/>
    </xf>
    <xf numFmtId="164" fontId="13" fillId="0" borderId="12" xfId="0" applyNumberFormat="1" applyFont="1" applyFill="1" applyBorder="1" applyAlignment="1">
      <alignment vertical="top"/>
    </xf>
    <xf numFmtId="164" fontId="13" fillId="0" borderId="13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left" vertical="center"/>
    </xf>
    <xf numFmtId="164" fontId="13" fillId="0" borderId="12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vertical="center"/>
    </xf>
    <xf numFmtId="164" fontId="13" fillId="0" borderId="13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15" fillId="0" borderId="0" xfId="55" applyFont="1" applyBorder="1" applyAlignment="1">
      <alignment horizontal="center"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64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64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167" fontId="1" fillId="0" borderId="0" xfId="42" applyNumberFormat="1" applyBorder="1" applyAlignment="1">
      <alignment wrapText="1"/>
    </xf>
    <xf numFmtId="167" fontId="23" fillId="0" borderId="0" xfId="42" applyNumberFormat="1" applyFont="1" applyBorder="1" applyAlignment="1">
      <alignment/>
    </xf>
    <xf numFmtId="167" fontId="23" fillId="0" borderId="10" xfId="42" applyNumberFormat="1" applyFont="1" applyBorder="1" applyAlignment="1">
      <alignment/>
    </xf>
    <xf numFmtId="167" fontId="23" fillId="0" borderId="0" xfId="42" applyNumberFormat="1" applyFont="1" applyBorder="1" applyAlignment="1">
      <alignment horizontal="center" wrapText="1"/>
    </xf>
    <xf numFmtId="167" fontId="23" fillId="0" borderId="10" xfId="42" applyNumberFormat="1" applyFont="1" applyFill="1" applyBorder="1" applyAlignment="1">
      <alignment horizontal="right"/>
    </xf>
    <xf numFmtId="167" fontId="23" fillId="0" borderId="0" xfId="42" applyNumberFormat="1" applyFont="1" applyFill="1" applyBorder="1" applyAlignment="1">
      <alignment horizontal="right"/>
    </xf>
    <xf numFmtId="167" fontId="24" fillId="0" borderId="10" xfId="42" applyNumberFormat="1" applyFont="1" applyBorder="1" applyAlignment="1">
      <alignment horizontal="left" wrapText="1"/>
    </xf>
    <xf numFmtId="167" fontId="24" fillId="0" borderId="0" xfId="42" applyNumberFormat="1" applyFont="1" applyBorder="1" applyAlignment="1">
      <alignment horizontal="left" wrapText="1"/>
    </xf>
    <xf numFmtId="167" fontId="24" fillId="0" borderId="0" xfId="42" applyNumberFormat="1" applyFont="1" applyBorder="1" applyAlignment="1">
      <alignment horizontal="left"/>
    </xf>
    <xf numFmtId="167" fontId="24" fillId="0" borderId="10" xfId="42" applyNumberFormat="1" applyFont="1" applyBorder="1" applyAlignment="1">
      <alignment horizontal="left"/>
    </xf>
    <xf numFmtId="167" fontId="23" fillId="0" borderId="10" xfId="42" applyNumberFormat="1" applyFont="1" applyFill="1" applyBorder="1" applyAlignment="1">
      <alignment vertical="top"/>
    </xf>
    <xf numFmtId="167" fontId="23" fillId="0" borderId="0" xfId="42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left"/>
    </xf>
    <xf numFmtId="164" fontId="16" fillId="0" borderId="0" xfId="0" applyNumberFormat="1" applyFont="1" applyFill="1" applyBorder="1" applyAlignment="1">
      <alignment horizontal="left" wrapText="1"/>
    </xf>
    <xf numFmtId="0" fontId="17" fillId="0" borderId="0" xfId="55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7"/>
  <sheetViews>
    <sheetView tabSelected="1" zoomScalePageLayoutView="0" workbookViewId="0" topLeftCell="F51">
      <selection activeCell="P70" sqref="P70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69.125" style="1" bestFit="1" customWidth="1"/>
    <col min="4" max="4" width="15.125" style="1" customWidth="1"/>
    <col min="5" max="5" width="15.875" style="1" customWidth="1"/>
    <col min="6" max="6" width="14.625" style="1" customWidth="1"/>
    <col min="7" max="7" width="14.75390625" style="1" customWidth="1"/>
    <col min="8" max="8" width="14.00390625" style="1" customWidth="1"/>
    <col min="9" max="9" width="14.375" style="1" customWidth="1"/>
    <col min="10" max="10" width="16.00390625" style="1" customWidth="1"/>
    <col min="11" max="11" width="12.125" style="1" customWidth="1"/>
    <col min="12" max="12" width="17.125" style="1" customWidth="1"/>
    <col min="13" max="13" width="13.625" style="1" customWidth="1"/>
    <col min="14" max="14" width="15.375" style="1" customWidth="1"/>
    <col min="15" max="15" width="16.375" style="1" customWidth="1"/>
    <col min="16" max="16" width="19.125" style="1" customWidth="1"/>
    <col min="17" max="16384" width="9.25390625" style="1" customWidth="1"/>
  </cols>
  <sheetData>
    <row r="1" spans="1:3" ht="20.25" customHeight="1">
      <c r="A1" s="82" t="s">
        <v>99</v>
      </c>
      <c r="B1" s="82"/>
      <c r="C1" s="82"/>
    </row>
    <row r="2" spans="1:16" ht="18.75">
      <c r="A2" s="84" t="s">
        <v>131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3" ht="9" customHeight="1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0.25" customHeight="1">
      <c r="A4" s="2"/>
      <c r="C4" s="15" t="s">
        <v>128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15" t="s">
        <v>129</v>
      </c>
      <c r="D5" s="60"/>
      <c r="E5" s="60"/>
      <c r="F5" s="60"/>
      <c r="G5" s="60"/>
      <c r="H5" s="60"/>
      <c r="I5" s="60"/>
      <c r="J5" s="60"/>
      <c r="K5" s="60"/>
      <c r="L5" s="2"/>
      <c r="M5" s="2"/>
    </row>
    <row r="6" spans="1:13" ht="14.25" customHeight="1">
      <c r="A6" s="2"/>
      <c r="B6" s="13"/>
      <c r="C6" s="42" t="s">
        <v>97</v>
      </c>
      <c r="D6" s="60"/>
      <c r="E6" s="60"/>
      <c r="F6" s="60"/>
      <c r="G6" s="60"/>
      <c r="H6" s="60"/>
      <c r="I6" s="60"/>
      <c r="J6" s="60"/>
      <c r="K6" s="60"/>
      <c r="L6" s="2"/>
      <c r="M6" s="2"/>
    </row>
    <row r="7" spans="1:13" ht="18">
      <c r="A7" s="2"/>
      <c r="C7" s="15" t="s">
        <v>130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1" t="s">
        <v>98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0"/>
      <c r="O9" s="20"/>
      <c r="P9" s="21" t="s">
        <v>100</v>
      </c>
    </row>
    <row r="10" spans="1:16" ht="33.75" customHeight="1">
      <c r="A10" s="4"/>
      <c r="B10" s="3"/>
      <c r="C10" s="77" t="s">
        <v>124</v>
      </c>
      <c r="D10" s="81" t="s">
        <v>132</v>
      </c>
      <c r="E10" s="81"/>
      <c r="F10" s="81" t="s">
        <v>133</v>
      </c>
      <c r="G10" s="81"/>
      <c r="H10" s="81" t="s">
        <v>134</v>
      </c>
      <c r="I10" s="81"/>
      <c r="J10" s="81" t="s">
        <v>135</v>
      </c>
      <c r="K10" s="81"/>
      <c r="L10" s="81" t="s">
        <v>136</v>
      </c>
      <c r="M10" s="81"/>
      <c r="N10" s="76" t="s">
        <v>137</v>
      </c>
      <c r="O10" s="76"/>
      <c r="P10" s="76"/>
    </row>
    <row r="11" spans="1:16" ht="33" customHeight="1">
      <c r="A11" s="4"/>
      <c r="B11" s="3"/>
      <c r="C11" s="77"/>
      <c r="D11" s="30" t="s">
        <v>0</v>
      </c>
      <c r="E11" s="30" t="s">
        <v>125</v>
      </c>
      <c r="F11" s="30" t="s">
        <v>1</v>
      </c>
      <c r="G11" s="30" t="s">
        <v>125</v>
      </c>
      <c r="H11" s="30" t="s">
        <v>1</v>
      </c>
      <c r="I11" s="30" t="s">
        <v>125</v>
      </c>
      <c r="J11" s="30" t="s">
        <v>1</v>
      </c>
      <c r="K11" s="30" t="s">
        <v>125</v>
      </c>
      <c r="L11" s="30" t="s">
        <v>1</v>
      </c>
      <c r="M11" s="30" t="s">
        <v>125</v>
      </c>
      <c r="N11" s="40" t="s">
        <v>1</v>
      </c>
      <c r="O11" s="30" t="s">
        <v>125</v>
      </c>
      <c r="P11" s="30" t="s">
        <v>139</v>
      </c>
    </row>
    <row r="12" spans="1:16" ht="12.75">
      <c r="A12" s="4"/>
      <c r="B12" s="3"/>
      <c r="C12" s="22" t="s">
        <v>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</row>
    <row r="13" spans="1:16" ht="12.75">
      <c r="A13" s="4"/>
      <c r="B13" s="3"/>
      <c r="C13" s="23" t="s">
        <v>3</v>
      </c>
      <c r="D13" s="66">
        <f>D20+D28+D34+D38</f>
        <v>370063500</v>
      </c>
      <c r="E13" s="66">
        <f>E20+E28+E34+E38</f>
        <v>58111383</v>
      </c>
      <c r="F13" s="66">
        <f aca="true" t="shared" si="0" ref="F13:P13">F20+F28+F34+F38</f>
        <v>385501145</v>
      </c>
      <c r="G13" s="66">
        <f t="shared" si="0"/>
        <v>94895074</v>
      </c>
      <c r="H13" s="66">
        <f t="shared" si="0"/>
        <v>20578132</v>
      </c>
      <c r="I13" s="66">
        <f t="shared" si="0"/>
        <v>1896819</v>
      </c>
      <c r="J13" s="66">
        <f t="shared" si="0"/>
        <v>24615189</v>
      </c>
      <c r="K13" s="66">
        <f t="shared" si="0"/>
        <v>446611</v>
      </c>
      <c r="L13" s="66">
        <f t="shared" si="0"/>
        <v>0</v>
      </c>
      <c r="M13" s="66">
        <f t="shared" si="0"/>
        <v>0</v>
      </c>
      <c r="N13" s="66">
        <f t="shared" si="0"/>
        <v>800757966</v>
      </c>
      <c r="O13" s="66">
        <f t="shared" si="0"/>
        <v>155349887</v>
      </c>
      <c r="P13" s="66">
        <f t="shared" si="0"/>
        <v>645408079</v>
      </c>
    </row>
    <row r="14" spans="1:16" ht="12.75">
      <c r="A14" s="4"/>
      <c r="B14" s="3"/>
      <c r="C14" s="23" t="s">
        <v>4</v>
      </c>
      <c r="D14" s="66">
        <f>D66+D71+D76+D84+D88+D94+D99</f>
        <v>235783500</v>
      </c>
      <c r="E14" s="66">
        <f>E66+E71+E76+E84+E88+E94+E99</f>
        <v>41041588</v>
      </c>
      <c r="F14" s="66">
        <f aca="true" t="shared" si="1" ref="F14:P14">F66+F71+F76+F84+F88+F94+F99</f>
        <v>385501145</v>
      </c>
      <c r="G14" s="66">
        <f t="shared" si="1"/>
        <v>92434139</v>
      </c>
      <c r="H14" s="66">
        <f t="shared" si="1"/>
        <v>19898132</v>
      </c>
      <c r="I14" s="66">
        <f t="shared" si="1"/>
        <v>1418781</v>
      </c>
      <c r="J14" s="66">
        <f t="shared" si="1"/>
        <v>3195189</v>
      </c>
      <c r="K14" s="66">
        <f t="shared" si="1"/>
        <v>446611</v>
      </c>
      <c r="L14" s="66">
        <f t="shared" si="1"/>
        <v>0</v>
      </c>
      <c r="M14" s="66">
        <f t="shared" si="1"/>
        <v>0</v>
      </c>
      <c r="N14" s="66">
        <f t="shared" si="1"/>
        <v>644377966</v>
      </c>
      <c r="O14" s="66">
        <f t="shared" si="1"/>
        <v>135341119</v>
      </c>
      <c r="P14" s="66">
        <f t="shared" si="1"/>
        <v>509036847</v>
      </c>
    </row>
    <row r="15" spans="1:16" ht="12.75">
      <c r="A15" s="4"/>
      <c r="B15" s="3"/>
      <c r="C15" s="18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8"/>
      <c r="P15" s="68"/>
    </row>
    <row r="16" spans="1:16" ht="12.75">
      <c r="A16" s="4"/>
      <c r="B16" s="3"/>
      <c r="C16" s="22" t="s">
        <v>5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9"/>
      <c r="P16" s="69"/>
    </row>
    <row r="17" spans="1:16" ht="12.75">
      <c r="A17" s="4"/>
      <c r="B17" s="3"/>
      <c r="C17" s="23" t="s">
        <v>6</v>
      </c>
      <c r="D17" s="66">
        <f>D51+D56</f>
        <v>30200000</v>
      </c>
      <c r="E17" s="66">
        <f>E51+E56</f>
        <v>3808926</v>
      </c>
      <c r="F17" s="66">
        <f aca="true" t="shared" si="2" ref="F17:P17">F51+F56</f>
        <v>0</v>
      </c>
      <c r="G17" s="66">
        <f t="shared" si="2"/>
        <v>0</v>
      </c>
      <c r="H17" s="66">
        <f t="shared" si="2"/>
        <v>0</v>
      </c>
      <c r="I17" s="66">
        <f t="shared" si="2"/>
        <v>0</v>
      </c>
      <c r="J17" s="66">
        <f t="shared" si="2"/>
        <v>0</v>
      </c>
      <c r="K17" s="66">
        <f t="shared" si="2"/>
        <v>0</v>
      </c>
      <c r="L17" s="66">
        <f t="shared" si="2"/>
        <v>0</v>
      </c>
      <c r="M17" s="66">
        <f t="shared" si="2"/>
        <v>0</v>
      </c>
      <c r="N17" s="66">
        <f t="shared" si="2"/>
        <v>30200000</v>
      </c>
      <c r="O17" s="66">
        <f t="shared" si="2"/>
        <v>3808926</v>
      </c>
      <c r="P17" s="66">
        <f t="shared" si="2"/>
        <v>26391074</v>
      </c>
    </row>
    <row r="18" spans="1:16" ht="12.75">
      <c r="A18" s="4"/>
      <c r="B18" s="3"/>
      <c r="C18" s="23" t="s">
        <v>7</v>
      </c>
      <c r="D18" s="66">
        <f>D104</f>
        <v>164480000</v>
      </c>
      <c r="E18" s="66">
        <f>E104</f>
        <v>9343480</v>
      </c>
      <c r="F18" s="66">
        <f aca="true" t="shared" si="3" ref="F18:P18">F104</f>
        <v>0</v>
      </c>
      <c r="G18" s="66">
        <f t="shared" si="3"/>
        <v>0</v>
      </c>
      <c r="H18" s="66">
        <f t="shared" si="3"/>
        <v>680000</v>
      </c>
      <c r="I18" s="66">
        <f t="shared" si="3"/>
        <v>0</v>
      </c>
      <c r="J18" s="66">
        <f t="shared" si="3"/>
        <v>21420000</v>
      </c>
      <c r="K18" s="66">
        <f t="shared" si="3"/>
        <v>0</v>
      </c>
      <c r="L18" s="66">
        <f t="shared" si="3"/>
        <v>0</v>
      </c>
      <c r="M18" s="66">
        <f t="shared" si="3"/>
        <v>0</v>
      </c>
      <c r="N18" s="66">
        <f t="shared" si="3"/>
        <v>186580000</v>
      </c>
      <c r="O18" s="66">
        <f t="shared" si="3"/>
        <v>9343480</v>
      </c>
      <c r="P18" s="66">
        <f t="shared" si="3"/>
        <v>177236520</v>
      </c>
    </row>
    <row r="19" spans="1:16" ht="12.75">
      <c r="A19" s="4"/>
      <c r="B19" s="3"/>
      <c r="C19" s="5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1"/>
      <c r="P19" s="61"/>
    </row>
    <row r="20" spans="1:16" s="51" customFormat="1" ht="12.75">
      <c r="A20" s="48">
        <v>71</v>
      </c>
      <c r="B20" s="59"/>
      <c r="C20" s="50" t="s">
        <v>8</v>
      </c>
      <c r="D20" s="64">
        <f>SUM(D21:D27)</f>
        <v>160780000</v>
      </c>
      <c r="E20" s="64">
        <f>SUM(E21:E27)</f>
        <v>40292290</v>
      </c>
      <c r="F20" s="64">
        <f aca="true" t="shared" si="4" ref="F20:M20">SUM(F21:F27)</f>
        <v>0</v>
      </c>
      <c r="G20" s="64">
        <f t="shared" si="4"/>
        <v>0</v>
      </c>
      <c r="H20" s="64">
        <f t="shared" si="4"/>
        <v>0</v>
      </c>
      <c r="I20" s="64">
        <f t="shared" si="4"/>
        <v>0</v>
      </c>
      <c r="J20" s="64">
        <f t="shared" si="4"/>
        <v>0</v>
      </c>
      <c r="K20" s="64">
        <f t="shared" si="4"/>
        <v>0</v>
      </c>
      <c r="L20" s="64">
        <f t="shared" si="4"/>
        <v>0</v>
      </c>
      <c r="M20" s="64">
        <f t="shared" si="4"/>
        <v>0</v>
      </c>
      <c r="N20" s="64">
        <f>D20+F20+H20+J20+L20</f>
        <v>160780000</v>
      </c>
      <c r="O20" s="64">
        <f>E20+G20+I20+K20+M20</f>
        <v>40292290</v>
      </c>
      <c r="P20" s="62">
        <f>N20-O20</f>
        <v>120487710</v>
      </c>
    </row>
    <row r="21" spans="1:16" ht="12.75">
      <c r="A21" s="35"/>
      <c r="B21" s="36" t="s">
        <v>9</v>
      </c>
      <c r="C21" s="34" t="s">
        <v>10</v>
      </c>
      <c r="D21" s="64">
        <v>7000000</v>
      </c>
      <c r="E21" s="64">
        <v>1291924</v>
      </c>
      <c r="F21" s="64"/>
      <c r="G21" s="64"/>
      <c r="H21" s="64"/>
      <c r="I21" s="64"/>
      <c r="J21" s="64"/>
      <c r="K21" s="64"/>
      <c r="L21" s="64"/>
      <c r="M21" s="64"/>
      <c r="N21" s="64">
        <f aca="true" t="shared" si="5" ref="N21:N58">D21+F21+H21+J21+L21</f>
        <v>7000000</v>
      </c>
      <c r="O21" s="64">
        <f>E21+G21+I21+K21+M21</f>
        <v>1291924</v>
      </c>
      <c r="P21" s="62">
        <f>N21-O21</f>
        <v>5708076</v>
      </c>
    </row>
    <row r="22" spans="1:16" ht="12.75">
      <c r="A22" s="35"/>
      <c r="B22" s="36" t="s">
        <v>11</v>
      </c>
      <c r="C22" s="34" t="s">
        <v>12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>
        <f t="shared" si="5"/>
        <v>0</v>
      </c>
      <c r="O22" s="64">
        <f aca="true" t="shared" si="6" ref="O22:O58">E22+G22+I22+K22+M22</f>
        <v>0</v>
      </c>
      <c r="P22" s="62">
        <f aca="true" t="shared" si="7" ref="P22:P58">N22-O22</f>
        <v>0</v>
      </c>
    </row>
    <row r="23" spans="1:16" ht="12.75">
      <c r="A23" s="35"/>
      <c r="B23" s="36" t="s">
        <v>13</v>
      </c>
      <c r="C23" s="34" t="s">
        <v>14</v>
      </c>
      <c r="D23" s="64">
        <v>45550000</v>
      </c>
      <c r="E23" s="64">
        <v>10339957</v>
      </c>
      <c r="F23" s="64"/>
      <c r="G23" s="64"/>
      <c r="H23" s="64"/>
      <c r="I23" s="64"/>
      <c r="J23" s="64"/>
      <c r="K23" s="64"/>
      <c r="L23" s="64"/>
      <c r="M23" s="64"/>
      <c r="N23" s="64">
        <f t="shared" si="5"/>
        <v>45550000</v>
      </c>
      <c r="O23" s="64">
        <f t="shared" si="6"/>
        <v>10339957</v>
      </c>
      <c r="P23" s="62">
        <f t="shared" si="7"/>
        <v>35210043</v>
      </c>
    </row>
    <row r="24" spans="1:16" ht="12.75">
      <c r="A24" s="35"/>
      <c r="B24" s="36" t="s">
        <v>15</v>
      </c>
      <c r="C24" s="34" t="s">
        <v>16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>
        <f t="shared" si="5"/>
        <v>0</v>
      </c>
      <c r="O24" s="64">
        <f t="shared" si="6"/>
        <v>0</v>
      </c>
      <c r="P24" s="62">
        <f t="shared" si="7"/>
        <v>0</v>
      </c>
    </row>
    <row r="25" spans="1:16" ht="12.75">
      <c r="A25" s="35"/>
      <c r="B25" s="36" t="s">
        <v>17</v>
      </c>
      <c r="C25" s="34" t="s">
        <v>18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f t="shared" si="5"/>
        <v>0</v>
      </c>
      <c r="O25" s="64">
        <f t="shared" si="6"/>
        <v>0</v>
      </c>
      <c r="P25" s="62">
        <f t="shared" si="7"/>
        <v>0</v>
      </c>
    </row>
    <row r="26" spans="1:16" ht="12.75">
      <c r="A26" s="35"/>
      <c r="B26" s="36" t="s">
        <v>19</v>
      </c>
      <c r="C26" s="34" t="s">
        <v>20</v>
      </c>
      <c r="D26" s="64">
        <v>108130000</v>
      </c>
      <c r="E26" s="64">
        <v>28576323</v>
      </c>
      <c r="F26" s="64"/>
      <c r="G26" s="64"/>
      <c r="H26" s="64"/>
      <c r="I26" s="64"/>
      <c r="J26" s="64"/>
      <c r="K26" s="64"/>
      <c r="L26" s="64"/>
      <c r="M26" s="64"/>
      <c r="N26" s="64">
        <f t="shared" si="5"/>
        <v>108130000</v>
      </c>
      <c r="O26" s="64">
        <f t="shared" si="6"/>
        <v>28576323</v>
      </c>
      <c r="P26" s="62">
        <f t="shared" si="7"/>
        <v>79553677</v>
      </c>
    </row>
    <row r="27" spans="1:16" ht="12.75">
      <c r="A27" s="35"/>
      <c r="B27" s="36" t="s">
        <v>21</v>
      </c>
      <c r="C27" s="34" t="s">
        <v>22</v>
      </c>
      <c r="D27" s="64">
        <v>100000</v>
      </c>
      <c r="E27" s="64">
        <v>84086</v>
      </c>
      <c r="F27" s="64"/>
      <c r="G27" s="64"/>
      <c r="H27" s="64"/>
      <c r="I27" s="64"/>
      <c r="J27" s="64"/>
      <c r="K27" s="64"/>
      <c r="L27" s="64"/>
      <c r="M27" s="64"/>
      <c r="N27" s="64">
        <f t="shared" si="5"/>
        <v>100000</v>
      </c>
      <c r="O27" s="64">
        <f t="shared" si="6"/>
        <v>84086</v>
      </c>
      <c r="P27" s="62">
        <f t="shared" si="7"/>
        <v>15914</v>
      </c>
    </row>
    <row r="28" spans="1:16" s="51" customFormat="1" ht="12.75">
      <c r="A28" s="48">
        <v>72</v>
      </c>
      <c r="B28" s="49"/>
      <c r="C28" s="50" t="s">
        <v>23</v>
      </c>
      <c r="D28" s="64">
        <f>SUM(D29:D33)</f>
        <v>5015000</v>
      </c>
      <c r="E28" s="64">
        <f>SUM(E29:E33)</f>
        <v>1104293</v>
      </c>
      <c r="F28" s="64">
        <f aca="true" t="shared" si="8" ref="F28:M28">SUM(F29:F33)</f>
        <v>0</v>
      </c>
      <c r="G28" s="64">
        <f t="shared" si="8"/>
        <v>0</v>
      </c>
      <c r="H28" s="64">
        <f t="shared" si="8"/>
        <v>20578132</v>
      </c>
      <c r="I28" s="64">
        <f t="shared" si="8"/>
        <v>1896819</v>
      </c>
      <c r="J28" s="64">
        <f t="shared" si="8"/>
        <v>0</v>
      </c>
      <c r="K28" s="64">
        <f t="shared" si="8"/>
        <v>0</v>
      </c>
      <c r="L28" s="64">
        <f t="shared" si="8"/>
        <v>0</v>
      </c>
      <c r="M28" s="64">
        <f t="shared" si="8"/>
        <v>0</v>
      </c>
      <c r="N28" s="64">
        <f t="shared" si="5"/>
        <v>25593132</v>
      </c>
      <c r="O28" s="64">
        <f t="shared" si="6"/>
        <v>3001112</v>
      </c>
      <c r="P28" s="62">
        <f t="shared" si="7"/>
        <v>22592020</v>
      </c>
    </row>
    <row r="29" spans="1:16" ht="12.75">
      <c r="A29" s="35"/>
      <c r="B29" s="36" t="s">
        <v>24</v>
      </c>
      <c r="C29" s="34" t="s">
        <v>25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>
        <f t="shared" si="5"/>
        <v>0</v>
      </c>
      <c r="O29" s="64">
        <f t="shared" si="6"/>
        <v>0</v>
      </c>
      <c r="P29" s="62">
        <f t="shared" si="7"/>
        <v>0</v>
      </c>
    </row>
    <row r="30" spans="1:16" ht="12.75">
      <c r="A30" s="35"/>
      <c r="B30" s="36" t="s">
        <v>26</v>
      </c>
      <c r="C30" s="34" t="s">
        <v>27</v>
      </c>
      <c r="D30" s="64">
        <v>2500000</v>
      </c>
      <c r="E30" s="64">
        <v>396540</v>
      </c>
      <c r="F30" s="64"/>
      <c r="G30" s="64"/>
      <c r="H30" s="64"/>
      <c r="I30" s="64"/>
      <c r="J30" s="64"/>
      <c r="K30" s="64"/>
      <c r="L30" s="64"/>
      <c r="M30" s="64"/>
      <c r="N30" s="64">
        <f t="shared" si="5"/>
        <v>2500000</v>
      </c>
      <c r="O30" s="64">
        <f t="shared" si="6"/>
        <v>396540</v>
      </c>
      <c r="P30" s="62">
        <f t="shared" si="7"/>
        <v>2103460</v>
      </c>
    </row>
    <row r="31" spans="1:16" ht="12.75">
      <c r="A31" s="35"/>
      <c r="B31" s="36" t="s">
        <v>28</v>
      </c>
      <c r="C31" s="34" t="s">
        <v>29</v>
      </c>
      <c r="D31" s="64"/>
      <c r="E31" s="64">
        <v>86269</v>
      </c>
      <c r="F31" s="64"/>
      <c r="G31" s="64"/>
      <c r="H31" s="64">
        <v>20578132</v>
      </c>
      <c r="I31" s="64">
        <v>1896819</v>
      </c>
      <c r="J31" s="64"/>
      <c r="K31" s="64"/>
      <c r="L31" s="64"/>
      <c r="M31" s="64"/>
      <c r="N31" s="64">
        <f t="shared" si="5"/>
        <v>20578132</v>
      </c>
      <c r="O31" s="64">
        <f t="shared" si="6"/>
        <v>1983088</v>
      </c>
      <c r="P31" s="62">
        <f t="shared" si="7"/>
        <v>18595044</v>
      </c>
    </row>
    <row r="32" spans="1:16" ht="12.75">
      <c r="A32" s="35"/>
      <c r="B32" s="36" t="s">
        <v>30</v>
      </c>
      <c r="C32" s="34" t="s">
        <v>31</v>
      </c>
      <c r="D32" s="64">
        <v>15000</v>
      </c>
      <c r="E32" s="64"/>
      <c r="F32" s="64"/>
      <c r="G32" s="64"/>
      <c r="H32" s="64"/>
      <c r="I32" s="64"/>
      <c r="J32" s="64"/>
      <c r="K32" s="64"/>
      <c r="L32" s="64"/>
      <c r="M32" s="64"/>
      <c r="N32" s="64">
        <f t="shared" si="5"/>
        <v>15000</v>
      </c>
      <c r="O32" s="64">
        <f t="shared" si="6"/>
        <v>0</v>
      </c>
      <c r="P32" s="62">
        <f t="shared" si="7"/>
        <v>15000</v>
      </c>
    </row>
    <row r="33" spans="1:16" ht="12.75">
      <c r="A33" s="35"/>
      <c r="B33" s="36" t="s">
        <v>32</v>
      </c>
      <c r="C33" s="34" t="s">
        <v>33</v>
      </c>
      <c r="D33" s="64">
        <v>2500000</v>
      </c>
      <c r="E33" s="64">
        <v>621484</v>
      </c>
      <c r="F33" s="64"/>
      <c r="G33" s="64"/>
      <c r="H33" s="64"/>
      <c r="I33" s="64"/>
      <c r="J33" s="64"/>
      <c r="K33" s="64"/>
      <c r="L33" s="64"/>
      <c r="M33" s="64"/>
      <c r="N33" s="64">
        <f t="shared" si="5"/>
        <v>2500000</v>
      </c>
      <c r="O33" s="64">
        <f t="shared" si="6"/>
        <v>621484</v>
      </c>
      <c r="P33" s="62">
        <f t="shared" si="7"/>
        <v>1878516</v>
      </c>
    </row>
    <row r="34" spans="1:16" s="51" customFormat="1" ht="12.75">
      <c r="A34" s="48">
        <v>74</v>
      </c>
      <c r="B34" s="52"/>
      <c r="C34" s="50" t="s">
        <v>92</v>
      </c>
      <c r="D34" s="64">
        <f>SUM(D35:D37)</f>
        <v>204268500</v>
      </c>
      <c r="E34" s="64">
        <f>SUM(E35:E37)</f>
        <v>16714800</v>
      </c>
      <c r="F34" s="64">
        <f aca="true" t="shared" si="9" ref="F34:M34">SUM(F35:F37)</f>
        <v>385501145</v>
      </c>
      <c r="G34" s="64">
        <f t="shared" si="9"/>
        <v>94895074</v>
      </c>
      <c r="H34" s="64">
        <f t="shared" si="9"/>
        <v>0</v>
      </c>
      <c r="I34" s="64">
        <f t="shared" si="9"/>
        <v>0</v>
      </c>
      <c r="J34" s="64">
        <f t="shared" si="9"/>
        <v>24615189</v>
      </c>
      <c r="K34" s="64">
        <f t="shared" si="9"/>
        <v>446611</v>
      </c>
      <c r="L34" s="64">
        <f t="shared" si="9"/>
        <v>0</v>
      </c>
      <c r="M34" s="64">
        <f t="shared" si="9"/>
        <v>0</v>
      </c>
      <c r="N34" s="64">
        <f t="shared" si="5"/>
        <v>614384834</v>
      </c>
      <c r="O34" s="64">
        <f t="shared" si="6"/>
        <v>112056485</v>
      </c>
      <c r="P34" s="62">
        <f t="shared" si="7"/>
        <v>502328349</v>
      </c>
    </row>
    <row r="35" spans="1:16" ht="12.75">
      <c r="A35" s="35"/>
      <c r="B35" s="36" t="s">
        <v>39</v>
      </c>
      <c r="C35" s="34" t="s">
        <v>93</v>
      </c>
      <c r="D35" s="64">
        <v>204268500</v>
      </c>
      <c r="E35" s="64">
        <v>16714800</v>
      </c>
      <c r="F35" s="64">
        <v>385501145</v>
      </c>
      <c r="G35" s="64">
        <v>94895074</v>
      </c>
      <c r="H35" s="64"/>
      <c r="I35" s="64"/>
      <c r="J35" s="64"/>
      <c r="K35" s="64">
        <v>243111</v>
      </c>
      <c r="L35" s="64"/>
      <c r="M35" s="64"/>
      <c r="N35" s="64">
        <f t="shared" si="5"/>
        <v>589769645</v>
      </c>
      <c r="O35" s="64">
        <f t="shared" si="6"/>
        <v>111852985</v>
      </c>
      <c r="P35" s="62">
        <f t="shared" si="7"/>
        <v>477916660</v>
      </c>
    </row>
    <row r="36" spans="1:16" ht="12.75">
      <c r="A36" s="35"/>
      <c r="B36" s="36" t="s">
        <v>41</v>
      </c>
      <c r="C36" s="34" t="s">
        <v>94</v>
      </c>
      <c r="D36" s="64"/>
      <c r="E36" s="64"/>
      <c r="F36" s="64"/>
      <c r="G36" s="64"/>
      <c r="H36" s="64"/>
      <c r="I36" s="64"/>
      <c r="J36" s="64">
        <v>3915189</v>
      </c>
      <c r="K36" s="64">
        <v>203500</v>
      </c>
      <c r="L36" s="64"/>
      <c r="M36" s="64"/>
      <c r="N36" s="64">
        <f t="shared" si="5"/>
        <v>3915189</v>
      </c>
      <c r="O36" s="64">
        <f t="shared" si="6"/>
        <v>203500</v>
      </c>
      <c r="P36" s="62">
        <f t="shared" si="7"/>
        <v>3711689</v>
      </c>
    </row>
    <row r="37" spans="1:16" ht="12.75">
      <c r="A37" s="37"/>
      <c r="B37" s="36">
        <v>743</v>
      </c>
      <c r="C37" s="34" t="s">
        <v>138</v>
      </c>
      <c r="D37" s="64"/>
      <c r="E37" s="64"/>
      <c r="F37" s="64"/>
      <c r="G37" s="64"/>
      <c r="H37" s="64"/>
      <c r="I37" s="64"/>
      <c r="J37" s="64">
        <v>20700000</v>
      </c>
      <c r="K37" s="64"/>
      <c r="L37" s="64"/>
      <c r="M37" s="64"/>
      <c r="N37" s="64">
        <f t="shared" si="5"/>
        <v>20700000</v>
      </c>
      <c r="O37" s="64">
        <f t="shared" si="6"/>
        <v>0</v>
      </c>
      <c r="P37" s="62">
        <f t="shared" si="7"/>
        <v>20700000</v>
      </c>
    </row>
    <row r="38" spans="1:16" s="51" customFormat="1" ht="12.75">
      <c r="A38" s="53">
        <v>75</v>
      </c>
      <c r="B38" s="58"/>
      <c r="C38" s="55" t="s">
        <v>103</v>
      </c>
      <c r="D38" s="70">
        <f>SUM(D39:D41)</f>
        <v>0</v>
      </c>
      <c r="E38" s="70">
        <f>SUM(E39:E41)</f>
        <v>0</v>
      </c>
      <c r="F38" s="70">
        <f aca="true" t="shared" si="10" ref="F38:M38">SUM(F39:F41)</f>
        <v>0</v>
      </c>
      <c r="G38" s="70">
        <f t="shared" si="10"/>
        <v>0</v>
      </c>
      <c r="H38" s="70">
        <f t="shared" si="10"/>
        <v>0</v>
      </c>
      <c r="I38" s="70">
        <f t="shared" si="10"/>
        <v>0</v>
      </c>
      <c r="J38" s="70">
        <f t="shared" si="10"/>
        <v>0</v>
      </c>
      <c r="K38" s="70">
        <f t="shared" si="10"/>
        <v>0</v>
      </c>
      <c r="L38" s="70">
        <f t="shared" si="10"/>
        <v>0</v>
      </c>
      <c r="M38" s="70">
        <f t="shared" si="10"/>
        <v>0</v>
      </c>
      <c r="N38" s="64">
        <f t="shared" si="5"/>
        <v>0</v>
      </c>
      <c r="O38" s="64">
        <f t="shared" si="6"/>
        <v>0</v>
      </c>
      <c r="P38" s="62">
        <f t="shared" si="7"/>
        <v>0</v>
      </c>
    </row>
    <row r="39" spans="1:16" ht="12.75">
      <c r="A39" s="32"/>
      <c r="B39" s="31" t="s">
        <v>104</v>
      </c>
      <c r="C39" s="31" t="s">
        <v>105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64">
        <f t="shared" si="5"/>
        <v>0</v>
      </c>
      <c r="O39" s="64">
        <f t="shared" si="6"/>
        <v>0</v>
      </c>
      <c r="P39" s="62">
        <f t="shared" si="7"/>
        <v>0</v>
      </c>
    </row>
    <row r="40" spans="1:16" ht="12.75">
      <c r="A40" s="32"/>
      <c r="B40" s="31" t="s">
        <v>106</v>
      </c>
      <c r="C40" s="31" t="s">
        <v>107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64">
        <f t="shared" si="5"/>
        <v>0</v>
      </c>
      <c r="O40" s="64">
        <f t="shared" si="6"/>
        <v>0</v>
      </c>
      <c r="P40" s="62">
        <f t="shared" si="7"/>
        <v>0</v>
      </c>
    </row>
    <row r="41" spans="1:16" ht="12.75">
      <c r="A41" s="33"/>
      <c r="B41" s="31" t="s">
        <v>108</v>
      </c>
      <c r="C41" s="31" t="s">
        <v>109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64">
        <f t="shared" si="5"/>
        <v>0</v>
      </c>
      <c r="O41" s="64">
        <f t="shared" si="6"/>
        <v>0</v>
      </c>
      <c r="P41" s="62">
        <f t="shared" si="7"/>
        <v>0</v>
      </c>
    </row>
    <row r="42" spans="1:16" s="51" customFormat="1" ht="12.75">
      <c r="A42" s="53">
        <v>76</v>
      </c>
      <c r="B42" s="57"/>
      <c r="C42" s="55" t="s">
        <v>110</v>
      </c>
      <c r="D42" s="70">
        <f>SUM(D43:D45)</f>
        <v>0</v>
      </c>
      <c r="E42" s="70">
        <f>SUM(E43:E45)</f>
        <v>0</v>
      </c>
      <c r="F42" s="70">
        <f aca="true" t="shared" si="11" ref="F42:M42">SUM(F43:F45)</f>
        <v>0</v>
      </c>
      <c r="G42" s="70">
        <f t="shared" si="11"/>
        <v>0</v>
      </c>
      <c r="H42" s="70">
        <f t="shared" si="11"/>
        <v>0</v>
      </c>
      <c r="I42" s="70">
        <f t="shared" si="11"/>
        <v>0</v>
      </c>
      <c r="J42" s="70">
        <f t="shared" si="11"/>
        <v>0</v>
      </c>
      <c r="K42" s="70">
        <f t="shared" si="11"/>
        <v>0</v>
      </c>
      <c r="L42" s="70">
        <f t="shared" si="11"/>
        <v>0</v>
      </c>
      <c r="M42" s="70">
        <f t="shared" si="11"/>
        <v>0</v>
      </c>
      <c r="N42" s="64">
        <f t="shared" si="5"/>
        <v>0</v>
      </c>
      <c r="O42" s="64">
        <f t="shared" si="6"/>
        <v>0</v>
      </c>
      <c r="P42" s="62">
        <f t="shared" si="7"/>
        <v>0</v>
      </c>
    </row>
    <row r="43" spans="1:16" ht="12.75">
      <c r="A43" s="32"/>
      <c r="B43" s="31" t="s">
        <v>111</v>
      </c>
      <c r="C43" s="31" t="s">
        <v>112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64">
        <f t="shared" si="5"/>
        <v>0</v>
      </c>
      <c r="O43" s="64">
        <f t="shared" si="6"/>
        <v>0</v>
      </c>
      <c r="P43" s="62">
        <f t="shared" si="7"/>
        <v>0</v>
      </c>
    </row>
    <row r="44" spans="1:16" ht="12.75">
      <c r="A44" s="32"/>
      <c r="B44" s="31" t="s">
        <v>113</v>
      </c>
      <c r="C44" s="31" t="s">
        <v>114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64">
        <f t="shared" si="5"/>
        <v>0</v>
      </c>
      <c r="O44" s="64">
        <f t="shared" si="6"/>
        <v>0</v>
      </c>
      <c r="P44" s="62">
        <f t="shared" si="7"/>
        <v>0</v>
      </c>
    </row>
    <row r="45" spans="1:16" ht="12.75">
      <c r="A45" s="33"/>
      <c r="B45" s="31" t="s">
        <v>115</v>
      </c>
      <c r="C45" s="31" t="s">
        <v>116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64">
        <f t="shared" si="5"/>
        <v>0</v>
      </c>
      <c r="O45" s="64">
        <f t="shared" si="6"/>
        <v>0</v>
      </c>
      <c r="P45" s="62">
        <f t="shared" si="7"/>
        <v>0</v>
      </c>
    </row>
    <row r="46" spans="1:16" s="51" customFormat="1" ht="12.75">
      <c r="A46" s="53">
        <v>77</v>
      </c>
      <c r="B46" s="56"/>
      <c r="C46" s="55" t="s">
        <v>117</v>
      </c>
      <c r="D46" s="70">
        <f>SUM(D47:D48)</f>
        <v>0</v>
      </c>
      <c r="E46" s="70">
        <f>SUM(E47:E48)</f>
        <v>0</v>
      </c>
      <c r="F46" s="70">
        <f aca="true" t="shared" si="12" ref="F46:M46">SUM(F47:F48)</f>
        <v>0</v>
      </c>
      <c r="G46" s="70">
        <f t="shared" si="12"/>
        <v>0</v>
      </c>
      <c r="H46" s="70">
        <f t="shared" si="12"/>
        <v>0</v>
      </c>
      <c r="I46" s="70">
        <f t="shared" si="12"/>
        <v>0</v>
      </c>
      <c r="J46" s="70">
        <f t="shared" si="12"/>
        <v>0</v>
      </c>
      <c r="K46" s="70">
        <f t="shared" si="12"/>
        <v>0</v>
      </c>
      <c r="L46" s="70">
        <f t="shared" si="12"/>
        <v>0</v>
      </c>
      <c r="M46" s="70">
        <f t="shared" si="12"/>
        <v>0</v>
      </c>
      <c r="N46" s="64">
        <f t="shared" si="5"/>
        <v>0</v>
      </c>
      <c r="O46" s="64">
        <f t="shared" si="6"/>
        <v>0</v>
      </c>
      <c r="P46" s="62">
        <f t="shared" si="7"/>
        <v>0</v>
      </c>
    </row>
    <row r="47" spans="1:16" ht="12.75">
      <c r="A47" s="33"/>
      <c r="B47" s="31" t="s">
        <v>118</v>
      </c>
      <c r="C47" s="31" t="s">
        <v>119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64">
        <f t="shared" si="5"/>
        <v>0</v>
      </c>
      <c r="O47" s="64">
        <f t="shared" si="6"/>
        <v>0</v>
      </c>
      <c r="P47" s="62">
        <f t="shared" si="7"/>
        <v>0</v>
      </c>
    </row>
    <row r="48" spans="1:16" s="51" customFormat="1" ht="12.75">
      <c r="A48" s="53">
        <v>78</v>
      </c>
      <c r="B48" s="54"/>
      <c r="C48" s="55" t="s">
        <v>120</v>
      </c>
      <c r="D48" s="70">
        <f>SUM(D49)</f>
        <v>0</v>
      </c>
      <c r="E48" s="70">
        <f>SUM(E49)</f>
        <v>0</v>
      </c>
      <c r="F48" s="70">
        <f aca="true" t="shared" si="13" ref="F48:M48">SUM(F49)</f>
        <v>0</v>
      </c>
      <c r="G48" s="70">
        <f t="shared" si="13"/>
        <v>0</v>
      </c>
      <c r="H48" s="70">
        <f t="shared" si="13"/>
        <v>0</v>
      </c>
      <c r="I48" s="70">
        <f t="shared" si="13"/>
        <v>0</v>
      </c>
      <c r="J48" s="70">
        <f t="shared" si="13"/>
        <v>0</v>
      </c>
      <c r="K48" s="70">
        <f t="shared" si="13"/>
        <v>0</v>
      </c>
      <c r="L48" s="70">
        <f t="shared" si="13"/>
        <v>0</v>
      </c>
      <c r="M48" s="70">
        <f t="shared" si="13"/>
        <v>0</v>
      </c>
      <c r="N48" s="64">
        <f t="shared" si="5"/>
        <v>0</v>
      </c>
      <c r="O48" s="64">
        <f t="shared" si="6"/>
        <v>0</v>
      </c>
      <c r="P48" s="62">
        <f t="shared" si="7"/>
        <v>0</v>
      </c>
    </row>
    <row r="49" spans="1:16" ht="12.75">
      <c r="A49" s="33"/>
      <c r="B49" s="31" t="s">
        <v>121</v>
      </c>
      <c r="C49" s="31" t="s">
        <v>122</v>
      </c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64">
        <f t="shared" si="5"/>
        <v>0</v>
      </c>
      <c r="O49" s="64">
        <f t="shared" si="6"/>
        <v>0</v>
      </c>
      <c r="P49" s="62">
        <f t="shared" si="7"/>
        <v>0</v>
      </c>
    </row>
    <row r="50" spans="1:16" ht="12.75">
      <c r="A50" s="38"/>
      <c r="B50" s="19"/>
      <c r="C50" s="39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64">
        <f t="shared" si="5"/>
        <v>0</v>
      </c>
      <c r="O50" s="64">
        <f t="shared" si="6"/>
        <v>0</v>
      </c>
      <c r="P50" s="62">
        <f t="shared" si="7"/>
        <v>0</v>
      </c>
    </row>
    <row r="51" spans="1:16" s="51" customFormat="1" ht="12.75">
      <c r="A51" s="48">
        <v>73</v>
      </c>
      <c r="B51" s="52"/>
      <c r="C51" s="50" t="s">
        <v>34</v>
      </c>
      <c r="D51" s="64">
        <f>SUM(D52:D55)</f>
        <v>30200000</v>
      </c>
      <c r="E51" s="64">
        <f>SUM(E52:E55)</f>
        <v>3808926</v>
      </c>
      <c r="F51" s="64">
        <f aca="true" t="shared" si="14" ref="F51:M51">SUM(F52:F55)</f>
        <v>0</v>
      </c>
      <c r="G51" s="64">
        <f t="shared" si="14"/>
        <v>0</v>
      </c>
      <c r="H51" s="64">
        <f t="shared" si="14"/>
        <v>0</v>
      </c>
      <c r="I51" s="64">
        <f t="shared" si="14"/>
        <v>0</v>
      </c>
      <c r="J51" s="64">
        <f t="shared" si="14"/>
        <v>0</v>
      </c>
      <c r="K51" s="64">
        <f t="shared" si="14"/>
        <v>0</v>
      </c>
      <c r="L51" s="64">
        <f t="shared" si="14"/>
        <v>0</v>
      </c>
      <c r="M51" s="64">
        <f t="shared" si="14"/>
        <v>0</v>
      </c>
      <c r="N51" s="64">
        <f t="shared" si="5"/>
        <v>30200000</v>
      </c>
      <c r="O51" s="64">
        <f t="shared" si="6"/>
        <v>3808926</v>
      </c>
      <c r="P51" s="62">
        <f t="shared" si="7"/>
        <v>26391074</v>
      </c>
    </row>
    <row r="52" spans="1:16" ht="12.75">
      <c r="A52" s="35"/>
      <c r="B52" s="36">
        <v>731</v>
      </c>
      <c r="C52" s="34" t="s">
        <v>35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f t="shared" si="5"/>
        <v>0</v>
      </c>
      <c r="O52" s="64">
        <f t="shared" si="6"/>
        <v>0</v>
      </c>
      <c r="P52" s="62">
        <f t="shared" si="7"/>
        <v>0</v>
      </c>
    </row>
    <row r="53" spans="1:16" ht="12.75">
      <c r="A53" s="35"/>
      <c r="B53" s="36">
        <v>732</v>
      </c>
      <c r="C53" s="34" t="s">
        <v>36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f t="shared" si="5"/>
        <v>0</v>
      </c>
      <c r="O53" s="64">
        <f t="shared" si="6"/>
        <v>0</v>
      </c>
      <c r="P53" s="62">
        <f t="shared" si="7"/>
        <v>0</v>
      </c>
    </row>
    <row r="54" spans="1:16" ht="12.75">
      <c r="A54" s="35"/>
      <c r="B54" s="36">
        <v>733</v>
      </c>
      <c r="C54" s="34" t="s">
        <v>37</v>
      </c>
      <c r="D54" s="64">
        <v>30200000</v>
      </c>
      <c r="E54" s="64">
        <v>3808926</v>
      </c>
      <c r="F54" s="64"/>
      <c r="G54" s="64"/>
      <c r="H54" s="64"/>
      <c r="I54" s="64"/>
      <c r="J54" s="64"/>
      <c r="K54" s="64"/>
      <c r="L54" s="64"/>
      <c r="M54" s="64"/>
      <c r="N54" s="64">
        <f t="shared" si="5"/>
        <v>30200000</v>
      </c>
      <c r="O54" s="64">
        <f t="shared" si="6"/>
        <v>3808926</v>
      </c>
      <c r="P54" s="62">
        <f t="shared" si="7"/>
        <v>26391074</v>
      </c>
    </row>
    <row r="55" spans="1:16" ht="12.75">
      <c r="A55" s="35"/>
      <c r="B55" s="36">
        <v>734</v>
      </c>
      <c r="C55" s="34" t="s">
        <v>38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>
        <f t="shared" si="5"/>
        <v>0</v>
      </c>
      <c r="O55" s="64">
        <f t="shared" si="6"/>
        <v>0</v>
      </c>
      <c r="P55" s="62">
        <f t="shared" si="7"/>
        <v>0</v>
      </c>
    </row>
    <row r="56" spans="1:16" s="51" customFormat="1" ht="12.75">
      <c r="A56" s="48">
        <v>74</v>
      </c>
      <c r="B56" s="49"/>
      <c r="C56" s="50" t="s">
        <v>91</v>
      </c>
      <c r="D56" s="64">
        <f>SUM(D57)</f>
        <v>0</v>
      </c>
      <c r="E56" s="64">
        <f>SUM(E57)</f>
        <v>0</v>
      </c>
      <c r="F56" s="64">
        <f aca="true" t="shared" si="15" ref="F56:M56">SUM(F57)</f>
        <v>0</v>
      </c>
      <c r="G56" s="64">
        <f t="shared" si="15"/>
        <v>0</v>
      </c>
      <c r="H56" s="64">
        <f t="shared" si="15"/>
        <v>0</v>
      </c>
      <c r="I56" s="64">
        <f t="shared" si="15"/>
        <v>0</v>
      </c>
      <c r="J56" s="64">
        <f t="shared" si="15"/>
        <v>0</v>
      </c>
      <c r="K56" s="64">
        <f t="shared" si="15"/>
        <v>0</v>
      </c>
      <c r="L56" s="64">
        <f t="shared" si="15"/>
        <v>0</v>
      </c>
      <c r="M56" s="64">
        <f t="shared" si="15"/>
        <v>0</v>
      </c>
      <c r="N56" s="64">
        <f t="shared" si="5"/>
        <v>0</v>
      </c>
      <c r="O56" s="64">
        <f t="shared" si="6"/>
        <v>0</v>
      </c>
      <c r="P56" s="62">
        <f t="shared" si="7"/>
        <v>0</v>
      </c>
    </row>
    <row r="57" spans="1:16" ht="12.75">
      <c r="A57" s="35"/>
      <c r="B57" s="36" t="s">
        <v>39</v>
      </c>
      <c r="C57" s="34" t="s">
        <v>40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>
        <f t="shared" si="5"/>
        <v>0</v>
      </c>
      <c r="O57" s="64">
        <f t="shared" si="6"/>
        <v>0</v>
      </c>
      <c r="P57" s="62">
        <f t="shared" si="7"/>
        <v>0</v>
      </c>
    </row>
    <row r="58" spans="1:16" ht="12.75">
      <c r="A58" s="37"/>
      <c r="B58" s="36">
        <v>743</v>
      </c>
      <c r="C58" s="34" t="s">
        <v>42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>
        <f t="shared" si="5"/>
        <v>0</v>
      </c>
      <c r="O58" s="64">
        <f t="shared" si="6"/>
        <v>0</v>
      </c>
      <c r="P58" s="62">
        <f t="shared" si="7"/>
        <v>0</v>
      </c>
    </row>
    <row r="59" spans="1:14" ht="15.75" customHeight="1">
      <c r="A59" s="83" t="s">
        <v>43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</row>
    <row r="60" spans="1:16" ht="16.5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1:16" ht="16.5" customHeight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1:16" ht="76.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1:16" ht="22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P63" s="21" t="s">
        <v>100</v>
      </c>
    </row>
    <row r="64" spans="1:16" ht="25.5" customHeight="1">
      <c r="A64" s="4"/>
      <c r="B64" s="3"/>
      <c r="C64" s="77" t="s">
        <v>126</v>
      </c>
      <c r="D64" s="81" t="s">
        <v>132</v>
      </c>
      <c r="E64" s="81"/>
      <c r="F64" s="81" t="s">
        <v>133</v>
      </c>
      <c r="G64" s="81"/>
      <c r="H64" s="81" t="s">
        <v>134</v>
      </c>
      <c r="I64" s="81"/>
      <c r="J64" s="81" t="s">
        <v>135</v>
      </c>
      <c r="K64" s="81"/>
      <c r="L64" s="81" t="s">
        <v>136</v>
      </c>
      <c r="M64" s="81"/>
      <c r="N64" s="76" t="s">
        <v>137</v>
      </c>
      <c r="O64" s="76"/>
      <c r="P64" s="76"/>
    </row>
    <row r="65" spans="1:16" ht="53.25" customHeight="1">
      <c r="A65" s="4"/>
      <c r="B65" s="3"/>
      <c r="C65" s="77"/>
      <c r="D65" s="30" t="s">
        <v>0</v>
      </c>
      <c r="E65" s="30" t="s">
        <v>125</v>
      </c>
      <c r="F65" s="30" t="s">
        <v>1</v>
      </c>
      <c r="G65" s="30" t="s">
        <v>125</v>
      </c>
      <c r="H65" s="30" t="s">
        <v>1</v>
      </c>
      <c r="I65" s="30" t="s">
        <v>125</v>
      </c>
      <c r="J65" s="30" t="s">
        <v>1</v>
      </c>
      <c r="K65" s="30" t="s">
        <v>125</v>
      </c>
      <c r="L65" s="30" t="s">
        <v>1</v>
      </c>
      <c r="M65" s="30" t="s">
        <v>125</v>
      </c>
      <c r="N65" s="40" t="s">
        <v>1</v>
      </c>
      <c r="O65" s="30" t="s">
        <v>125</v>
      </c>
      <c r="P65" s="30" t="s">
        <v>139</v>
      </c>
    </row>
    <row r="66" spans="1:16" s="46" customFormat="1" ht="12.75">
      <c r="A66" s="44">
        <v>40</v>
      </c>
      <c r="B66" s="45"/>
      <c r="C66" s="43" t="s">
        <v>44</v>
      </c>
      <c r="D66" s="64">
        <f>SUM(D67:D70)</f>
        <v>80740500</v>
      </c>
      <c r="E66" s="64">
        <f>SUM(E67:E70)</f>
        <v>16633450</v>
      </c>
      <c r="F66" s="64">
        <f aca="true" t="shared" si="16" ref="F66:M66">SUM(F67:F70)</f>
        <v>343810863</v>
      </c>
      <c r="G66" s="64">
        <f t="shared" si="16"/>
        <v>82966477</v>
      </c>
      <c r="H66" s="64">
        <f t="shared" si="16"/>
        <v>0</v>
      </c>
      <c r="I66" s="64">
        <f t="shared" si="16"/>
        <v>0</v>
      </c>
      <c r="J66" s="64">
        <f t="shared" si="16"/>
        <v>0</v>
      </c>
      <c r="K66" s="64">
        <f t="shared" si="16"/>
        <v>0</v>
      </c>
      <c r="L66" s="64">
        <f t="shared" si="16"/>
        <v>0</v>
      </c>
      <c r="M66" s="64">
        <f t="shared" si="16"/>
        <v>0</v>
      </c>
      <c r="N66" s="64">
        <f aca="true" t="shared" si="17" ref="N66:O114">D66+F66+H66+J66+L66</f>
        <v>424551363</v>
      </c>
      <c r="O66" s="64">
        <f t="shared" si="17"/>
        <v>99599927</v>
      </c>
      <c r="P66" s="62">
        <f aca="true" t="shared" si="18" ref="P66:P114">N66-O66</f>
        <v>324951436</v>
      </c>
    </row>
    <row r="67" spans="1:16" ht="12.75">
      <c r="A67" s="26"/>
      <c r="B67" s="25">
        <v>401</v>
      </c>
      <c r="C67" s="24" t="s">
        <v>45</v>
      </c>
      <c r="D67" s="64">
        <v>54727000</v>
      </c>
      <c r="E67" s="64">
        <v>11331636</v>
      </c>
      <c r="F67" s="64">
        <v>251267760</v>
      </c>
      <c r="G67" s="64">
        <v>60496886</v>
      </c>
      <c r="H67" s="64"/>
      <c r="I67" s="64"/>
      <c r="J67" s="64"/>
      <c r="K67" s="64"/>
      <c r="L67" s="64"/>
      <c r="M67" s="64"/>
      <c r="N67" s="64">
        <f t="shared" si="17"/>
        <v>305994760</v>
      </c>
      <c r="O67" s="64">
        <f t="shared" si="17"/>
        <v>71828522</v>
      </c>
      <c r="P67" s="62">
        <f t="shared" si="18"/>
        <v>234166238</v>
      </c>
    </row>
    <row r="68" spans="1:16" ht="12.75">
      <c r="A68" s="26"/>
      <c r="B68" s="25">
        <v>402</v>
      </c>
      <c r="C68" s="24" t="s">
        <v>46</v>
      </c>
      <c r="D68" s="64">
        <v>21047500</v>
      </c>
      <c r="E68" s="64">
        <v>4191671</v>
      </c>
      <c r="F68" s="64">
        <v>92543103</v>
      </c>
      <c r="G68" s="64">
        <v>22469591</v>
      </c>
      <c r="H68" s="64"/>
      <c r="I68" s="64"/>
      <c r="J68" s="64"/>
      <c r="K68" s="64"/>
      <c r="L68" s="64"/>
      <c r="M68" s="64"/>
      <c r="N68" s="64">
        <f t="shared" si="17"/>
        <v>113590603</v>
      </c>
      <c r="O68" s="64">
        <f t="shared" si="17"/>
        <v>26661262</v>
      </c>
      <c r="P68" s="62">
        <f t="shared" si="18"/>
        <v>86929341</v>
      </c>
    </row>
    <row r="69" spans="1:16" ht="12.75">
      <c r="A69" s="26"/>
      <c r="B69" s="25">
        <v>403</v>
      </c>
      <c r="C69" s="24" t="s">
        <v>47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f t="shared" si="17"/>
        <v>0</v>
      </c>
      <c r="O69" s="64">
        <f t="shared" si="17"/>
        <v>0</v>
      </c>
      <c r="P69" s="62">
        <f t="shared" si="18"/>
        <v>0</v>
      </c>
    </row>
    <row r="70" spans="1:16" ht="12.75">
      <c r="A70" s="26"/>
      <c r="B70" s="25">
        <v>404</v>
      </c>
      <c r="C70" s="24" t="s">
        <v>48</v>
      </c>
      <c r="D70" s="64">
        <v>4966000</v>
      </c>
      <c r="E70" s="64">
        <v>1110143</v>
      </c>
      <c r="F70" s="64"/>
      <c r="G70" s="64"/>
      <c r="H70" s="64"/>
      <c r="I70" s="64"/>
      <c r="J70" s="64"/>
      <c r="K70" s="64"/>
      <c r="L70" s="64"/>
      <c r="M70" s="64"/>
      <c r="N70" s="64">
        <f t="shared" si="17"/>
        <v>4966000</v>
      </c>
      <c r="O70" s="64">
        <f t="shared" si="17"/>
        <v>1110143</v>
      </c>
      <c r="P70" s="62">
        <f t="shared" si="18"/>
        <v>3855857</v>
      </c>
    </row>
    <row r="71" spans="1:16" s="46" customFormat="1" ht="12.75">
      <c r="A71" s="44">
        <v>41</v>
      </c>
      <c r="B71" s="47"/>
      <c r="C71" s="43" t="s">
        <v>49</v>
      </c>
      <c r="D71" s="64">
        <f>SUM(D72:D75)</f>
        <v>6000000</v>
      </c>
      <c r="E71" s="64">
        <f>SUM(E72:E75)</f>
        <v>0</v>
      </c>
      <c r="F71" s="64">
        <f aca="true" t="shared" si="19" ref="F71:M71">SUM(F72:F75)</f>
        <v>0</v>
      </c>
      <c r="G71" s="64">
        <f t="shared" si="19"/>
        <v>0</v>
      </c>
      <c r="H71" s="64">
        <f t="shared" si="19"/>
        <v>0</v>
      </c>
      <c r="I71" s="64">
        <f t="shared" si="19"/>
        <v>0</v>
      </c>
      <c r="J71" s="64">
        <f t="shared" si="19"/>
        <v>0</v>
      </c>
      <c r="K71" s="64">
        <f t="shared" si="19"/>
        <v>0</v>
      </c>
      <c r="L71" s="64">
        <f t="shared" si="19"/>
        <v>0</v>
      </c>
      <c r="M71" s="64">
        <f t="shared" si="19"/>
        <v>0</v>
      </c>
      <c r="N71" s="64">
        <f t="shared" si="17"/>
        <v>6000000</v>
      </c>
      <c r="O71" s="64">
        <f t="shared" si="17"/>
        <v>0</v>
      </c>
      <c r="P71" s="62">
        <f t="shared" si="18"/>
        <v>6000000</v>
      </c>
    </row>
    <row r="72" spans="1:16" ht="12.75">
      <c r="A72" s="26"/>
      <c r="B72" s="25">
        <v>411</v>
      </c>
      <c r="C72" s="24" t="s">
        <v>50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>
        <f t="shared" si="17"/>
        <v>0</v>
      </c>
      <c r="O72" s="64">
        <f t="shared" si="17"/>
        <v>0</v>
      </c>
      <c r="P72" s="62">
        <f t="shared" si="18"/>
        <v>0</v>
      </c>
    </row>
    <row r="73" spans="1:16" ht="12.75">
      <c r="A73" s="26"/>
      <c r="B73" s="25">
        <v>412</v>
      </c>
      <c r="C73" s="24" t="s">
        <v>51</v>
      </c>
      <c r="D73" s="64">
        <v>3000000</v>
      </c>
      <c r="E73" s="64"/>
      <c r="F73" s="64"/>
      <c r="G73" s="64"/>
      <c r="H73" s="64"/>
      <c r="I73" s="64"/>
      <c r="J73" s="64"/>
      <c r="K73" s="64"/>
      <c r="L73" s="64"/>
      <c r="M73" s="64"/>
      <c r="N73" s="64">
        <f t="shared" si="17"/>
        <v>3000000</v>
      </c>
      <c r="O73" s="64">
        <f t="shared" si="17"/>
        <v>0</v>
      </c>
      <c r="P73" s="62">
        <f t="shared" si="18"/>
        <v>3000000</v>
      </c>
    </row>
    <row r="74" spans="1:16" ht="12.75">
      <c r="A74" s="26"/>
      <c r="B74" s="25">
        <v>413</v>
      </c>
      <c r="C74" s="24" t="s">
        <v>52</v>
      </c>
      <c r="D74" s="64">
        <v>3000000</v>
      </c>
      <c r="E74" s="64"/>
      <c r="F74" s="64"/>
      <c r="G74" s="64"/>
      <c r="H74" s="64"/>
      <c r="I74" s="64"/>
      <c r="J74" s="64"/>
      <c r="K74" s="64"/>
      <c r="L74" s="64"/>
      <c r="M74" s="64"/>
      <c r="N74" s="64">
        <f t="shared" si="17"/>
        <v>3000000</v>
      </c>
      <c r="O74" s="64">
        <f t="shared" si="17"/>
        <v>0</v>
      </c>
      <c r="P74" s="62">
        <f t="shared" si="18"/>
        <v>3000000</v>
      </c>
    </row>
    <row r="75" spans="1:16" ht="12.75">
      <c r="A75" s="26"/>
      <c r="B75" s="25">
        <v>414</v>
      </c>
      <c r="C75" s="24" t="s">
        <v>53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>
        <f t="shared" si="17"/>
        <v>0</v>
      </c>
      <c r="O75" s="64">
        <f t="shared" si="17"/>
        <v>0</v>
      </c>
      <c r="P75" s="62">
        <f t="shared" si="18"/>
        <v>0</v>
      </c>
    </row>
    <row r="76" spans="1:16" s="46" customFormat="1" ht="12.75">
      <c r="A76" s="44">
        <v>42</v>
      </c>
      <c r="B76" s="47"/>
      <c r="C76" s="43" t="s">
        <v>54</v>
      </c>
      <c r="D76" s="64">
        <f>SUM(D77:D83)</f>
        <v>108173000</v>
      </c>
      <c r="E76" s="64">
        <f>SUM(E77:E83)</f>
        <v>13605777</v>
      </c>
      <c r="F76" s="64">
        <f aca="true" t="shared" si="20" ref="F76:M76">SUM(F77:F83)</f>
        <v>41690282</v>
      </c>
      <c r="G76" s="64">
        <f t="shared" si="20"/>
        <v>9467662</v>
      </c>
      <c r="H76" s="64">
        <f t="shared" si="20"/>
        <v>19798132</v>
      </c>
      <c r="I76" s="64">
        <f t="shared" si="20"/>
        <v>1407381</v>
      </c>
      <c r="J76" s="64">
        <f t="shared" si="20"/>
        <v>2662689</v>
      </c>
      <c r="K76" s="64">
        <f t="shared" si="20"/>
        <v>446611</v>
      </c>
      <c r="L76" s="64">
        <f t="shared" si="20"/>
        <v>0</v>
      </c>
      <c r="M76" s="64">
        <f t="shared" si="20"/>
        <v>0</v>
      </c>
      <c r="N76" s="64">
        <f t="shared" si="17"/>
        <v>172324103</v>
      </c>
      <c r="O76" s="64">
        <f t="shared" si="17"/>
        <v>24927431</v>
      </c>
      <c r="P76" s="62">
        <f t="shared" si="18"/>
        <v>147396672</v>
      </c>
    </row>
    <row r="77" spans="1:16" ht="12.75">
      <c r="A77" s="26"/>
      <c r="B77" s="25">
        <v>420</v>
      </c>
      <c r="C77" s="24" t="s">
        <v>55</v>
      </c>
      <c r="D77" s="64">
        <v>370000</v>
      </c>
      <c r="E77" s="64">
        <v>21405</v>
      </c>
      <c r="F77" s="64">
        <v>15000</v>
      </c>
      <c r="G77" s="64"/>
      <c r="H77" s="64">
        <v>320000</v>
      </c>
      <c r="I77" s="64">
        <v>2120</v>
      </c>
      <c r="J77" s="64">
        <v>503702</v>
      </c>
      <c r="K77" s="64">
        <v>167000</v>
      </c>
      <c r="L77" s="64"/>
      <c r="M77" s="64"/>
      <c r="N77" s="64">
        <f t="shared" si="17"/>
        <v>1208702</v>
      </c>
      <c r="O77" s="64">
        <f t="shared" si="17"/>
        <v>190525</v>
      </c>
      <c r="P77" s="62">
        <f t="shared" si="18"/>
        <v>1018177</v>
      </c>
    </row>
    <row r="78" spans="1:16" ht="12.75">
      <c r="A78" s="26"/>
      <c r="B78" s="25">
        <v>421</v>
      </c>
      <c r="C78" s="24" t="s">
        <v>56</v>
      </c>
      <c r="D78" s="64">
        <v>31143000</v>
      </c>
      <c r="E78" s="64">
        <v>7373914</v>
      </c>
      <c r="F78" s="64">
        <v>21294468</v>
      </c>
      <c r="G78" s="64">
        <v>5327433</v>
      </c>
      <c r="H78" s="64">
        <v>3310000</v>
      </c>
      <c r="I78" s="64">
        <v>246126</v>
      </c>
      <c r="J78" s="64"/>
      <c r="K78" s="64"/>
      <c r="L78" s="64"/>
      <c r="M78" s="64"/>
      <c r="N78" s="64">
        <f t="shared" si="17"/>
        <v>55747468</v>
      </c>
      <c r="O78" s="64">
        <f t="shared" si="17"/>
        <v>12947473</v>
      </c>
      <c r="P78" s="62">
        <f t="shared" si="18"/>
        <v>42799995</v>
      </c>
    </row>
    <row r="79" spans="1:16" ht="12.75">
      <c r="A79" s="26"/>
      <c r="B79" s="25">
        <v>423</v>
      </c>
      <c r="C79" s="24" t="s">
        <v>57</v>
      </c>
      <c r="D79" s="64">
        <v>5155000</v>
      </c>
      <c r="E79" s="64">
        <v>535818</v>
      </c>
      <c r="F79" s="64">
        <v>1326210</v>
      </c>
      <c r="G79" s="64">
        <v>248587</v>
      </c>
      <c r="H79" s="64">
        <v>7617000</v>
      </c>
      <c r="I79" s="64">
        <v>694023</v>
      </c>
      <c r="J79" s="64">
        <v>12030</v>
      </c>
      <c r="K79" s="64"/>
      <c r="L79" s="64"/>
      <c r="M79" s="64"/>
      <c r="N79" s="64">
        <f t="shared" si="17"/>
        <v>14110240</v>
      </c>
      <c r="O79" s="64">
        <f t="shared" si="17"/>
        <v>1478428</v>
      </c>
      <c r="P79" s="62">
        <f t="shared" si="18"/>
        <v>12631812</v>
      </c>
    </row>
    <row r="80" spans="1:16" ht="12.75">
      <c r="A80" s="26"/>
      <c r="B80" s="25">
        <v>424</v>
      </c>
      <c r="C80" s="24" t="s">
        <v>58</v>
      </c>
      <c r="D80" s="64">
        <v>39640000</v>
      </c>
      <c r="E80" s="64">
        <v>2473657</v>
      </c>
      <c r="F80" s="64">
        <v>1973000</v>
      </c>
      <c r="G80" s="64">
        <v>454749</v>
      </c>
      <c r="H80" s="64">
        <v>1091000</v>
      </c>
      <c r="I80" s="64">
        <v>2240</v>
      </c>
      <c r="J80" s="64"/>
      <c r="K80" s="64"/>
      <c r="L80" s="64"/>
      <c r="M80" s="64"/>
      <c r="N80" s="64">
        <f t="shared" si="17"/>
        <v>42704000</v>
      </c>
      <c r="O80" s="64">
        <f t="shared" si="17"/>
        <v>2930646</v>
      </c>
      <c r="P80" s="62">
        <f t="shared" si="18"/>
        <v>39773354</v>
      </c>
    </row>
    <row r="81" spans="1:16" ht="12.75">
      <c r="A81" s="26"/>
      <c r="B81" s="25">
        <v>425</v>
      </c>
      <c r="C81" s="24" t="s">
        <v>59</v>
      </c>
      <c r="D81" s="64">
        <v>27375000</v>
      </c>
      <c r="E81" s="64">
        <v>2730975</v>
      </c>
      <c r="F81" s="64">
        <v>16733269</v>
      </c>
      <c r="G81" s="64">
        <v>3310167</v>
      </c>
      <c r="H81" s="64">
        <v>6096232</v>
      </c>
      <c r="I81" s="64">
        <v>381372</v>
      </c>
      <c r="J81" s="64">
        <v>1723957</v>
      </c>
      <c r="K81" s="64">
        <v>278811</v>
      </c>
      <c r="L81" s="64"/>
      <c r="M81" s="64"/>
      <c r="N81" s="64">
        <f t="shared" si="17"/>
        <v>51928458</v>
      </c>
      <c r="O81" s="64">
        <f t="shared" si="17"/>
        <v>6701325</v>
      </c>
      <c r="P81" s="62">
        <f t="shared" si="18"/>
        <v>45227133</v>
      </c>
    </row>
    <row r="82" spans="1:16" ht="12.75">
      <c r="A82" s="26"/>
      <c r="B82" s="25">
        <v>426</v>
      </c>
      <c r="C82" s="24" t="s">
        <v>60</v>
      </c>
      <c r="D82" s="64">
        <v>4490000</v>
      </c>
      <c r="E82" s="64">
        <v>470008</v>
      </c>
      <c r="F82" s="64">
        <v>348335</v>
      </c>
      <c r="G82" s="64">
        <v>126726</v>
      </c>
      <c r="H82" s="64">
        <v>1363900</v>
      </c>
      <c r="I82" s="64">
        <v>81500</v>
      </c>
      <c r="J82" s="64">
        <v>423000</v>
      </c>
      <c r="K82" s="64">
        <v>800</v>
      </c>
      <c r="L82" s="64"/>
      <c r="M82" s="64"/>
      <c r="N82" s="64">
        <f t="shared" si="17"/>
        <v>6625235</v>
      </c>
      <c r="O82" s="64">
        <f t="shared" si="17"/>
        <v>679034</v>
      </c>
      <c r="P82" s="62">
        <f t="shared" si="18"/>
        <v>5946201</v>
      </c>
    </row>
    <row r="83" spans="1:16" ht="12.75">
      <c r="A83" s="26"/>
      <c r="B83" s="25">
        <v>427</v>
      </c>
      <c r="C83" s="24" t="s">
        <v>95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>
        <f t="shared" si="17"/>
        <v>0</v>
      </c>
      <c r="O83" s="64">
        <f t="shared" si="17"/>
        <v>0</v>
      </c>
      <c r="P83" s="62">
        <f t="shared" si="18"/>
        <v>0</v>
      </c>
    </row>
    <row r="84" spans="1:16" s="46" customFormat="1" ht="12.75">
      <c r="A84" s="44">
        <v>45</v>
      </c>
      <c r="B84" s="47"/>
      <c r="C84" s="43" t="s">
        <v>61</v>
      </c>
      <c r="D84" s="64">
        <f>SUM(D85:D87)</f>
        <v>60000</v>
      </c>
      <c r="E84" s="64">
        <f>SUM(E85:E87)</f>
        <v>0</v>
      </c>
      <c r="F84" s="64">
        <f aca="true" t="shared" si="21" ref="F84:M84">SUM(F85:F87)</f>
        <v>0</v>
      </c>
      <c r="G84" s="64">
        <f t="shared" si="21"/>
        <v>0</v>
      </c>
      <c r="H84" s="64">
        <f t="shared" si="21"/>
        <v>0</v>
      </c>
      <c r="I84" s="64">
        <f t="shared" si="21"/>
        <v>0</v>
      </c>
      <c r="J84" s="64">
        <f t="shared" si="21"/>
        <v>0</v>
      </c>
      <c r="K84" s="64">
        <f t="shared" si="21"/>
        <v>0</v>
      </c>
      <c r="L84" s="64">
        <f t="shared" si="21"/>
        <v>0</v>
      </c>
      <c r="M84" s="64">
        <f t="shared" si="21"/>
        <v>0</v>
      </c>
      <c r="N84" s="64">
        <f t="shared" si="17"/>
        <v>60000</v>
      </c>
      <c r="O84" s="64">
        <f t="shared" si="17"/>
        <v>0</v>
      </c>
      <c r="P84" s="62">
        <f t="shared" si="18"/>
        <v>60000</v>
      </c>
    </row>
    <row r="85" spans="1:16" ht="12.75">
      <c r="A85" s="26"/>
      <c r="B85" s="25">
        <v>451</v>
      </c>
      <c r="C85" s="24" t="s">
        <v>62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>
        <f t="shared" si="17"/>
        <v>0</v>
      </c>
      <c r="O85" s="64">
        <f t="shared" si="17"/>
        <v>0</v>
      </c>
      <c r="P85" s="62">
        <f t="shared" si="18"/>
        <v>0</v>
      </c>
    </row>
    <row r="86" spans="1:16" ht="12.75">
      <c r="A86" s="26"/>
      <c r="B86" s="25">
        <v>452</v>
      </c>
      <c r="C86" s="24" t="s">
        <v>63</v>
      </c>
      <c r="D86" s="64">
        <v>60000</v>
      </c>
      <c r="E86" s="64"/>
      <c r="F86" s="64"/>
      <c r="G86" s="64"/>
      <c r="H86" s="64"/>
      <c r="I86" s="64"/>
      <c r="J86" s="64"/>
      <c r="K86" s="64"/>
      <c r="L86" s="64"/>
      <c r="M86" s="64"/>
      <c r="N86" s="64">
        <f t="shared" si="17"/>
        <v>60000</v>
      </c>
      <c r="O86" s="64">
        <f t="shared" si="17"/>
        <v>0</v>
      </c>
      <c r="P86" s="62">
        <f t="shared" si="18"/>
        <v>60000</v>
      </c>
    </row>
    <row r="87" spans="1:16" ht="12.75">
      <c r="A87" s="26"/>
      <c r="B87" s="25">
        <v>453</v>
      </c>
      <c r="C87" s="24" t="s">
        <v>64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>
        <f t="shared" si="17"/>
        <v>0</v>
      </c>
      <c r="O87" s="64">
        <f t="shared" si="17"/>
        <v>0</v>
      </c>
      <c r="P87" s="62">
        <f t="shared" si="18"/>
        <v>0</v>
      </c>
    </row>
    <row r="88" spans="1:16" s="46" customFormat="1" ht="12.75">
      <c r="A88" s="44">
        <v>46</v>
      </c>
      <c r="B88" s="47"/>
      <c r="C88" s="43" t="s">
        <v>65</v>
      </c>
      <c r="D88" s="64">
        <f>SUM(D89:D93)</f>
        <v>31410000</v>
      </c>
      <c r="E88" s="64">
        <f>SUM(E89:E93)</f>
        <v>7608681</v>
      </c>
      <c r="F88" s="64">
        <f aca="true" t="shared" si="22" ref="F88:M88">SUM(F89:F93)</f>
        <v>0</v>
      </c>
      <c r="G88" s="64">
        <f t="shared" si="22"/>
        <v>0</v>
      </c>
      <c r="H88" s="64">
        <f t="shared" si="22"/>
        <v>100000</v>
      </c>
      <c r="I88" s="64">
        <f t="shared" si="22"/>
        <v>11400</v>
      </c>
      <c r="J88" s="64">
        <f t="shared" si="22"/>
        <v>532500</v>
      </c>
      <c r="K88" s="64">
        <f t="shared" si="22"/>
        <v>0</v>
      </c>
      <c r="L88" s="64">
        <f t="shared" si="22"/>
        <v>0</v>
      </c>
      <c r="M88" s="64">
        <f t="shared" si="22"/>
        <v>0</v>
      </c>
      <c r="N88" s="64">
        <f t="shared" si="17"/>
        <v>32042500</v>
      </c>
      <c r="O88" s="64">
        <f t="shared" si="17"/>
        <v>7620081</v>
      </c>
      <c r="P88" s="62">
        <f t="shared" si="18"/>
        <v>24422419</v>
      </c>
    </row>
    <row r="89" spans="1:16" ht="12.75">
      <c r="A89" s="26"/>
      <c r="B89" s="25">
        <v>461</v>
      </c>
      <c r="C89" s="24" t="s">
        <v>66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f t="shared" si="17"/>
        <v>0</v>
      </c>
      <c r="O89" s="64">
        <f t="shared" si="17"/>
        <v>0</v>
      </c>
      <c r="P89" s="62">
        <f t="shared" si="18"/>
        <v>0</v>
      </c>
    </row>
    <row r="90" spans="1:16" ht="12.75">
      <c r="A90" s="26"/>
      <c r="B90" s="25">
        <v>462</v>
      </c>
      <c r="C90" s="24" t="s">
        <v>67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>
        <f t="shared" si="17"/>
        <v>0</v>
      </c>
      <c r="O90" s="64">
        <f t="shared" si="17"/>
        <v>0</v>
      </c>
      <c r="P90" s="62">
        <f t="shared" si="18"/>
        <v>0</v>
      </c>
    </row>
    <row r="91" spans="1:16" ht="12.75">
      <c r="A91" s="26"/>
      <c r="B91" s="25">
        <v>463</v>
      </c>
      <c r="C91" s="24" t="s">
        <v>68</v>
      </c>
      <c r="D91" s="64">
        <v>7650000</v>
      </c>
      <c r="E91" s="64">
        <v>30000</v>
      </c>
      <c r="F91" s="64"/>
      <c r="G91" s="64"/>
      <c r="H91" s="64"/>
      <c r="I91" s="64"/>
      <c r="J91" s="64"/>
      <c r="K91" s="64"/>
      <c r="L91" s="64"/>
      <c r="M91" s="64"/>
      <c r="N91" s="64">
        <f t="shared" si="17"/>
        <v>7650000</v>
      </c>
      <c r="O91" s="64">
        <f t="shared" si="17"/>
        <v>30000</v>
      </c>
      <c r="P91" s="62">
        <f t="shared" si="18"/>
        <v>7620000</v>
      </c>
    </row>
    <row r="92" spans="1:16" ht="12.75">
      <c r="A92" s="26"/>
      <c r="B92" s="25">
        <v>464</v>
      </c>
      <c r="C92" s="24" t="s">
        <v>69</v>
      </c>
      <c r="D92" s="64">
        <v>23760000</v>
      </c>
      <c r="E92" s="64">
        <v>7578681</v>
      </c>
      <c r="F92" s="64"/>
      <c r="G92" s="64"/>
      <c r="H92" s="64">
        <v>100000</v>
      </c>
      <c r="I92" s="64">
        <v>11400</v>
      </c>
      <c r="J92" s="64">
        <v>532500</v>
      </c>
      <c r="K92" s="64"/>
      <c r="L92" s="64"/>
      <c r="M92" s="64"/>
      <c r="N92" s="64">
        <f t="shared" si="17"/>
        <v>24392500</v>
      </c>
      <c r="O92" s="64">
        <f t="shared" si="17"/>
        <v>7590081</v>
      </c>
      <c r="P92" s="62">
        <f t="shared" si="18"/>
        <v>16802419</v>
      </c>
    </row>
    <row r="93" spans="1:16" ht="12.75">
      <c r="A93" s="26"/>
      <c r="B93" s="25">
        <v>465</v>
      </c>
      <c r="C93" s="24" t="s">
        <v>70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>
        <f t="shared" si="17"/>
        <v>0</v>
      </c>
      <c r="O93" s="64">
        <f t="shared" si="17"/>
        <v>0</v>
      </c>
      <c r="P93" s="62">
        <f t="shared" si="18"/>
        <v>0</v>
      </c>
    </row>
    <row r="94" spans="1:16" s="46" customFormat="1" ht="12.75">
      <c r="A94" s="44">
        <v>47</v>
      </c>
      <c r="B94" s="47"/>
      <c r="C94" s="43" t="s">
        <v>71</v>
      </c>
      <c r="D94" s="64">
        <f>SUM(D95:D98)</f>
        <v>1700000</v>
      </c>
      <c r="E94" s="64">
        <f>SUM(E95:E98)</f>
        <v>93000</v>
      </c>
      <c r="F94" s="64">
        <f aca="true" t="shared" si="23" ref="F94:M94">SUM(F95:F98)</f>
        <v>0</v>
      </c>
      <c r="G94" s="64">
        <f t="shared" si="23"/>
        <v>0</v>
      </c>
      <c r="H94" s="64">
        <f t="shared" si="23"/>
        <v>0</v>
      </c>
      <c r="I94" s="64">
        <f t="shared" si="23"/>
        <v>0</v>
      </c>
      <c r="J94" s="64">
        <f t="shared" si="23"/>
        <v>0</v>
      </c>
      <c r="K94" s="64">
        <f t="shared" si="23"/>
        <v>0</v>
      </c>
      <c r="L94" s="64">
        <f t="shared" si="23"/>
        <v>0</v>
      </c>
      <c r="M94" s="64">
        <f t="shared" si="23"/>
        <v>0</v>
      </c>
      <c r="N94" s="64">
        <f t="shared" si="17"/>
        <v>1700000</v>
      </c>
      <c r="O94" s="64">
        <f t="shared" si="17"/>
        <v>93000</v>
      </c>
      <c r="P94" s="62">
        <f t="shared" si="18"/>
        <v>1607000</v>
      </c>
    </row>
    <row r="95" spans="1:16" ht="12.75">
      <c r="A95" s="26"/>
      <c r="B95" s="25">
        <v>471</v>
      </c>
      <c r="C95" s="24" t="s">
        <v>72</v>
      </c>
      <c r="D95" s="64">
        <v>1700000</v>
      </c>
      <c r="E95" s="64">
        <v>93000</v>
      </c>
      <c r="F95" s="64"/>
      <c r="G95" s="64"/>
      <c r="H95" s="64"/>
      <c r="I95" s="64"/>
      <c r="J95" s="64"/>
      <c r="K95" s="64"/>
      <c r="L95" s="64"/>
      <c r="M95" s="64"/>
      <c r="N95" s="64">
        <f t="shared" si="17"/>
        <v>1700000</v>
      </c>
      <c r="O95" s="64">
        <f t="shared" si="17"/>
        <v>93000</v>
      </c>
      <c r="P95" s="62">
        <f t="shared" si="18"/>
        <v>1607000</v>
      </c>
    </row>
    <row r="96" spans="1:16" ht="12.75">
      <c r="A96" s="26"/>
      <c r="B96" s="25">
        <v>472</v>
      </c>
      <c r="C96" s="24" t="s">
        <v>73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>
        <f t="shared" si="17"/>
        <v>0</v>
      </c>
      <c r="O96" s="64">
        <f t="shared" si="17"/>
        <v>0</v>
      </c>
      <c r="P96" s="62">
        <f t="shared" si="18"/>
        <v>0</v>
      </c>
    </row>
    <row r="97" spans="1:16" ht="12.75">
      <c r="A97" s="26"/>
      <c r="B97" s="25">
        <v>473</v>
      </c>
      <c r="C97" s="24" t="s">
        <v>74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>
        <f t="shared" si="17"/>
        <v>0</v>
      </c>
      <c r="O97" s="64">
        <f t="shared" si="17"/>
        <v>0</v>
      </c>
      <c r="P97" s="62">
        <f t="shared" si="18"/>
        <v>0</v>
      </c>
    </row>
    <row r="98" spans="1:16" ht="12.75">
      <c r="A98" s="26"/>
      <c r="B98" s="25">
        <v>474</v>
      </c>
      <c r="C98" s="24" t="s">
        <v>75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>
        <f t="shared" si="17"/>
        <v>0</v>
      </c>
      <c r="O98" s="64">
        <f t="shared" si="17"/>
        <v>0</v>
      </c>
      <c r="P98" s="62">
        <f t="shared" si="18"/>
        <v>0</v>
      </c>
    </row>
    <row r="99" spans="1:16" s="46" customFormat="1" ht="12.75">
      <c r="A99" s="44">
        <v>49</v>
      </c>
      <c r="B99" s="47"/>
      <c r="C99" s="43" t="s">
        <v>76</v>
      </c>
      <c r="D99" s="64">
        <f>SUM(D100:D102)</f>
        <v>7700000</v>
      </c>
      <c r="E99" s="64">
        <f>SUM(E100:E102)</f>
        <v>3100680</v>
      </c>
      <c r="F99" s="64">
        <f aca="true" t="shared" si="24" ref="F99:M99">SUM(F100:F102)</f>
        <v>0</v>
      </c>
      <c r="G99" s="64">
        <f t="shared" si="24"/>
        <v>0</v>
      </c>
      <c r="H99" s="64">
        <f t="shared" si="24"/>
        <v>0</v>
      </c>
      <c r="I99" s="64">
        <f t="shared" si="24"/>
        <v>0</v>
      </c>
      <c r="J99" s="64">
        <f t="shared" si="24"/>
        <v>0</v>
      </c>
      <c r="K99" s="64">
        <f t="shared" si="24"/>
        <v>0</v>
      </c>
      <c r="L99" s="64">
        <f t="shared" si="24"/>
        <v>0</v>
      </c>
      <c r="M99" s="64">
        <f t="shared" si="24"/>
        <v>0</v>
      </c>
      <c r="N99" s="64">
        <f t="shared" si="17"/>
        <v>7700000</v>
      </c>
      <c r="O99" s="64">
        <f t="shared" si="17"/>
        <v>3100680</v>
      </c>
      <c r="P99" s="62">
        <f t="shared" si="18"/>
        <v>4599320</v>
      </c>
    </row>
    <row r="100" spans="1:16" ht="12.75">
      <c r="A100" s="26"/>
      <c r="B100" s="25">
        <v>491</v>
      </c>
      <c r="C100" s="24" t="s">
        <v>77</v>
      </c>
      <c r="D100" s="64">
        <v>6200000</v>
      </c>
      <c r="E100" s="64">
        <v>3100680</v>
      </c>
      <c r="F100" s="64"/>
      <c r="G100" s="64"/>
      <c r="H100" s="64"/>
      <c r="I100" s="64"/>
      <c r="J100" s="64"/>
      <c r="K100" s="64"/>
      <c r="L100" s="64"/>
      <c r="M100" s="64"/>
      <c r="N100" s="64">
        <f t="shared" si="17"/>
        <v>6200000</v>
      </c>
      <c r="O100" s="64">
        <f t="shared" si="17"/>
        <v>3100680</v>
      </c>
      <c r="P100" s="62">
        <f t="shared" si="18"/>
        <v>3099320</v>
      </c>
    </row>
    <row r="101" spans="1:16" ht="12.75">
      <c r="A101" s="26"/>
      <c r="B101" s="25">
        <v>492</v>
      </c>
      <c r="C101" s="24" t="s">
        <v>78</v>
      </c>
      <c r="D101" s="64">
        <v>1500000</v>
      </c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f t="shared" si="17"/>
        <v>1500000</v>
      </c>
      <c r="O101" s="64">
        <f t="shared" si="17"/>
        <v>0</v>
      </c>
      <c r="P101" s="62">
        <f t="shared" si="18"/>
        <v>1500000</v>
      </c>
    </row>
    <row r="102" spans="1:16" ht="12.75">
      <c r="A102" s="27"/>
      <c r="B102" s="25">
        <v>493</v>
      </c>
      <c r="C102" s="24" t="s">
        <v>79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f t="shared" si="17"/>
        <v>0</v>
      </c>
      <c r="O102" s="64">
        <f t="shared" si="17"/>
        <v>0</v>
      </c>
      <c r="P102" s="62">
        <f t="shared" si="18"/>
        <v>0</v>
      </c>
    </row>
    <row r="103" spans="3:16" ht="12.75">
      <c r="C103" s="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4">
        <f t="shared" si="17"/>
        <v>0</v>
      </c>
      <c r="O103" s="64">
        <f t="shared" si="17"/>
        <v>0</v>
      </c>
      <c r="P103" s="62">
        <f t="shared" si="18"/>
        <v>0</v>
      </c>
    </row>
    <row r="104" spans="1:16" s="46" customFormat="1" ht="12.75">
      <c r="A104" s="44">
        <v>48</v>
      </c>
      <c r="B104" s="47"/>
      <c r="C104" s="43" t="s">
        <v>80</v>
      </c>
      <c r="D104" s="64">
        <f>SUM(D105:D114)</f>
        <v>164480000</v>
      </c>
      <c r="E104" s="64">
        <f>SUM(E105:E114)</f>
        <v>9343480</v>
      </c>
      <c r="F104" s="64">
        <f aca="true" t="shared" si="25" ref="F104:M104">SUM(F105:F114)</f>
        <v>0</v>
      </c>
      <c r="G104" s="64">
        <f t="shared" si="25"/>
        <v>0</v>
      </c>
      <c r="H104" s="64">
        <f t="shared" si="25"/>
        <v>680000</v>
      </c>
      <c r="I104" s="64">
        <f t="shared" si="25"/>
        <v>0</v>
      </c>
      <c r="J104" s="64">
        <f t="shared" si="25"/>
        <v>21420000</v>
      </c>
      <c r="K104" s="64">
        <f t="shared" si="25"/>
        <v>0</v>
      </c>
      <c r="L104" s="64">
        <f t="shared" si="25"/>
        <v>0</v>
      </c>
      <c r="M104" s="64">
        <f t="shared" si="25"/>
        <v>0</v>
      </c>
      <c r="N104" s="64">
        <f t="shared" si="17"/>
        <v>186580000</v>
      </c>
      <c r="O104" s="64">
        <f t="shared" si="17"/>
        <v>9343480</v>
      </c>
      <c r="P104" s="62">
        <f t="shared" si="18"/>
        <v>177236520</v>
      </c>
    </row>
    <row r="105" spans="1:16" ht="12.75">
      <c r="A105" s="26"/>
      <c r="B105" s="25">
        <v>480</v>
      </c>
      <c r="C105" s="24" t="s">
        <v>81</v>
      </c>
      <c r="D105" s="64">
        <v>1680000</v>
      </c>
      <c r="E105" s="64">
        <v>25990</v>
      </c>
      <c r="F105" s="64"/>
      <c r="G105" s="64"/>
      <c r="H105" s="64">
        <v>630000</v>
      </c>
      <c r="I105" s="64"/>
      <c r="J105" s="64">
        <v>720000</v>
      </c>
      <c r="K105" s="64"/>
      <c r="L105" s="64"/>
      <c r="M105" s="64"/>
      <c r="N105" s="64">
        <f t="shared" si="17"/>
        <v>3030000</v>
      </c>
      <c r="O105" s="64">
        <f t="shared" si="17"/>
        <v>25990</v>
      </c>
      <c r="P105" s="62">
        <f t="shared" si="18"/>
        <v>3004010</v>
      </c>
    </row>
    <row r="106" spans="1:16" ht="12.75">
      <c r="A106" s="26"/>
      <c r="B106" s="25">
        <v>481</v>
      </c>
      <c r="C106" s="24" t="s">
        <v>82</v>
      </c>
      <c r="D106" s="64">
        <v>40000000</v>
      </c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f t="shared" si="17"/>
        <v>40000000</v>
      </c>
      <c r="O106" s="64">
        <f t="shared" si="17"/>
        <v>0</v>
      </c>
      <c r="P106" s="62">
        <f t="shared" si="18"/>
        <v>40000000</v>
      </c>
    </row>
    <row r="107" spans="1:16" ht="12.75">
      <c r="A107" s="26"/>
      <c r="B107" s="25">
        <v>482</v>
      </c>
      <c r="C107" s="24" t="s">
        <v>83</v>
      </c>
      <c r="D107" s="64">
        <v>119220000</v>
      </c>
      <c r="E107" s="64">
        <v>9317490</v>
      </c>
      <c r="F107" s="64"/>
      <c r="G107" s="64"/>
      <c r="H107" s="64"/>
      <c r="I107" s="64"/>
      <c r="J107" s="64">
        <v>20700000</v>
      </c>
      <c r="K107" s="64"/>
      <c r="L107" s="64"/>
      <c r="M107" s="64"/>
      <c r="N107" s="64">
        <f t="shared" si="17"/>
        <v>139920000</v>
      </c>
      <c r="O107" s="64">
        <f t="shared" si="17"/>
        <v>9317490</v>
      </c>
      <c r="P107" s="62">
        <f t="shared" si="18"/>
        <v>130602510</v>
      </c>
    </row>
    <row r="108" spans="1:16" ht="12.75">
      <c r="A108" s="26"/>
      <c r="B108" s="25">
        <v>483</v>
      </c>
      <c r="C108" s="24" t="s">
        <v>84</v>
      </c>
      <c r="D108" s="64">
        <v>480000</v>
      </c>
      <c r="E108" s="64"/>
      <c r="F108" s="64"/>
      <c r="G108" s="64"/>
      <c r="H108" s="64">
        <v>50000</v>
      </c>
      <c r="I108" s="64"/>
      <c r="J108" s="64"/>
      <c r="K108" s="64"/>
      <c r="L108" s="64"/>
      <c r="M108" s="64"/>
      <c r="N108" s="64">
        <f t="shared" si="17"/>
        <v>530000</v>
      </c>
      <c r="O108" s="64">
        <f t="shared" si="17"/>
        <v>0</v>
      </c>
      <c r="P108" s="62">
        <f t="shared" si="18"/>
        <v>530000</v>
      </c>
    </row>
    <row r="109" spans="1:16" ht="12.75">
      <c r="A109" s="26"/>
      <c r="B109" s="25">
        <v>484</v>
      </c>
      <c r="C109" s="24" t="s">
        <v>85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f t="shared" si="17"/>
        <v>0</v>
      </c>
      <c r="O109" s="64">
        <f t="shared" si="17"/>
        <v>0</v>
      </c>
      <c r="P109" s="62">
        <f t="shared" si="18"/>
        <v>0</v>
      </c>
    </row>
    <row r="110" spans="1:16" ht="12.75">
      <c r="A110" s="26"/>
      <c r="B110" s="25">
        <v>485</v>
      </c>
      <c r="C110" s="24" t="s">
        <v>86</v>
      </c>
      <c r="D110" s="64">
        <v>3000000</v>
      </c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f t="shared" si="17"/>
        <v>3000000</v>
      </c>
      <c r="O110" s="64">
        <f t="shared" si="17"/>
        <v>0</v>
      </c>
      <c r="P110" s="62">
        <f t="shared" si="18"/>
        <v>3000000</v>
      </c>
    </row>
    <row r="111" spans="1:16" ht="12.75">
      <c r="A111" s="28"/>
      <c r="B111" s="25">
        <v>486</v>
      </c>
      <c r="C111" s="24" t="s">
        <v>87</v>
      </c>
      <c r="D111" s="64">
        <v>100000</v>
      </c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f t="shared" si="17"/>
        <v>100000</v>
      </c>
      <c r="O111" s="64">
        <f t="shared" si="17"/>
        <v>0</v>
      </c>
      <c r="P111" s="62">
        <f t="shared" si="18"/>
        <v>100000</v>
      </c>
    </row>
    <row r="112" spans="1:16" ht="12.75">
      <c r="A112" s="28"/>
      <c r="B112" s="25">
        <v>487</v>
      </c>
      <c r="C112" s="24" t="s">
        <v>88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>
        <f t="shared" si="17"/>
        <v>0</v>
      </c>
      <c r="O112" s="64">
        <f t="shared" si="17"/>
        <v>0</v>
      </c>
      <c r="P112" s="62">
        <f t="shared" si="18"/>
        <v>0</v>
      </c>
    </row>
    <row r="113" spans="1:16" ht="12.75">
      <c r="A113" s="28"/>
      <c r="B113" s="25">
        <v>488</v>
      </c>
      <c r="C113" s="24" t="s">
        <v>89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>
        <f t="shared" si="17"/>
        <v>0</v>
      </c>
      <c r="O113" s="64">
        <f t="shared" si="17"/>
        <v>0</v>
      </c>
      <c r="P113" s="62">
        <f t="shared" si="18"/>
        <v>0</v>
      </c>
    </row>
    <row r="114" spans="1:16" ht="12.75">
      <c r="A114" s="29"/>
      <c r="B114" s="25">
        <v>489</v>
      </c>
      <c r="C114" s="24" t="s">
        <v>90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f t="shared" si="17"/>
        <v>0</v>
      </c>
      <c r="O114" s="64">
        <f t="shared" si="17"/>
        <v>0</v>
      </c>
      <c r="P114" s="62">
        <f t="shared" si="18"/>
        <v>0</v>
      </c>
    </row>
    <row r="115" spans="1:14" ht="14.25" customHeight="1">
      <c r="A115" s="8"/>
      <c r="B115" s="7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5" customHeight="1">
      <c r="A116" s="83" t="s">
        <v>127</v>
      </c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</row>
    <row r="117" spans="1:16" ht="1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</row>
    <row r="118" spans="1:16" ht="58.5" customHeight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</row>
    <row r="119" spans="1:16" ht="27.75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</row>
    <row r="120" spans="1:16" ht="18.75" customHeight="1">
      <c r="A120" s="16"/>
      <c r="B120" s="16"/>
      <c r="C120" s="16" t="s">
        <v>102</v>
      </c>
      <c r="D120" s="78"/>
      <c r="E120" s="78"/>
      <c r="F120" s="9"/>
      <c r="G120" s="9"/>
      <c r="H120" s="9"/>
      <c r="I120" s="9"/>
      <c r="J120" s="9"/>
      <c r="K120" s="9"/>
      <c r="L120" s="9"/>
      <c r="M120" s="9"/>
      <c r="N120" s="79" t="s">
        <v>96</v>
      </c>
      <c r="O120" s="79"/>
      <c r="P120" s="79"/>
    </row>
    <row r="121" spans="1:16" ht="19.5" customHeight="1">
      <c r="A121" s="16"/>
      <c r="B121" s="16"/>
      <c r="C121" s="16" t="s">
        <v>123</v>
      </c>
      <c r="D121" s="78"/>
      <c r="E121" s="78"/>
      <c r="F121" s="9"/>
      <c r="G121" s="9"/>
      <c r="H121" s="9"/>
      <c r="K121" s="9"/>
      <c r="L121" s="9"/>
      <c r="M121" s="9"/>
      <c r="N121" s="80" t="s">
        <v>101</v>
      </c>
      <c r="O121" s="80"/>
      <c r="P121" s="80"/>
    </row>
    <row r="122" spans="1:14" ht="24.75" customHeight="1">
      <c r="A122" s="74"/>
      <c r="B122" s="74"/>
      <c r="C122" s="74"/>
      <c r="D122" s="78"/>
      <c r="E122" s="78"/>
      <c r="F122" s="9"/>
      <c r="G122" s="9"/>
      <c r="H122" s="9"/>
      <c r="I122" s="17"/>
      <c r="J122" s="17"/>
      <c r="K122" s="9"/>
      <c r="L122" s="9"/>
      <c r="M122" s="9"/>
      <c r="N122" s="9"/>
    </row>
    <row r="123" spans="1:14" ht="4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8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22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21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</sheetData>
  <sheetProtection selectLockedCells="1" selectUnlockedCells="1"/>
  <mergeCells count="27">
    <mergeCell ref="F10:G10"/>
    <mergeCell ref="A2:P2"/>
    <mergeCell ref="C10:C11"/>
    <mergeCell ref="L10:M10"/>
    <mergeCell ref="N10:P10"/>
    <mergeCell ref="H10:I10"/>
    <mergeCell ref="J10:K10"/>
    <mergeCell ref="J64:K64"/>
    <mergeCell ref="D121:E121"/>
    <mergeCell ref="A1:C1"/>
    <mergeCell ref="A116:N116"/>
    <mergeCell ref="D64:E64"/>
    <mergeCell ref="F64:G64"/>
    <mergeCell ref="H64:I64"/>
    <mergeCell ref="A59:N59"/>
    <mergeCell ref="L64:M64"/>
    <mergeCell ref="D10:E10"/>
    <mergeCell ref="A117:P118"/>
    <mergeCell ref="A60:P62"/>
    <mergeCell ref="A122:C122"/>
    <mergeCell ref="A119:P119"/>
    <mergeCell ref="N64:P64"/>
    <mergeCell ref="C64:C65"/>
    <mergeCell ref="D122:E122"/>
    <mergeCell ref="D120:E120"/>
    <mergeCell ref="N120:P120"/>
    <mergeCell ref="N121:P121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</dc:creator>
  <cp:keywords/>
  <dc:description/>
  <cp:lastModifiedBy>Komuna</cp:lastModifiedBy>
  <cp:lastPrinted>2018-04-20T12:19:44Z</cp:lastPrinted>
  <dcterms:created xsi:type="dcterms:W3CDTF">2010-06-28T08:20:16Z</dcterms:created>
  <dcterms:modified xsi:type="dcterms:W3CDTF">2018-04-20T12:31:15Z</dcterms:modified>
  <cp:category/>
  <cp:version/>
  <cp:contentType/>
  <cp:contentStatus/>
</cp:coreProperties>
</file>