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<sst xmlns="http://schemas.openxmlformats.org/spreadsheetml/2006/main" count="170" uniqueCount="139">
  <si>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</si>
  <si>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</si>
  <si>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</si>
  <si>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</si>
  <si>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</si>
  <si>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</si>
  <si>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</si>
  <si>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</si>
  <si>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</si>
  <si>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</si>
  <si>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</si>
  <si>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</si>
  <si>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</si>
  <si>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</si>
  <si>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</si>
  <si>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</si>
  <si>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</si>
  <si>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</si>
  <si>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</si>
  <si>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</si>
  <si>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</si>
  <si>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</si>
  <si>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</si>
  <si>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</si>
  <si>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</si>
  <si>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</si>
  <si>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</si>
  <si>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</si>
  <si>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</si>
  <si>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</si>
  <si>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</si>
  <si>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</si>
  <si>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</si>
  <si>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</si>
  <si>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</si>
  <si>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</si>
  <si>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</si>
  <si>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</si>
  <si>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</si>
  <si>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</si>
  <si>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</si>
  <si>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</si>
  <si>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</si>
  <si>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</si>
  <si>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</si>
  <si>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</si>
  <si>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</si>
  <si>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</si>
  <si>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</si>
  <si>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</si>
  <si>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</si>
  <si>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</si>
  <si>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</si>
  <si>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</si>
  <si>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</si>
  <si>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</si>
  <si>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</si>
  <si>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</si>
  <si>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</si>
  <si>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</si>
  <si>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</si>
  <si>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</si>
  <si>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</si>
  <si>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</si>
  <si>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</si>
  <si>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</si>
  <si>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</si>
  <si>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</si>
  <si>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</si>
  <si>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</si>
  <si>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</si>
  <si>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</si>
  <si>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</si>
  <si>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</si>
  <si>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</si>
  <si>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</si>
  <si>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</si>
  <si>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</si>
  <si>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</si>
  <si>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</si>
  <si>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</si>
  <si>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</si>
  <si>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</si>
  <si>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</si>
  <si>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</si>
  <si>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</si>
  <si>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</si>
  <si>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</si>
  <si>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</si>
  <si>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</si>
  <si>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</si>
  <si>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</si>
  <si>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</si>
  <si>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</si>
  <si>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</si>
  <si>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</si>
  <si>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</si>
  <si>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</si>
  <si>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</si>
  <si>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</si>
  <si>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</si>
  <si>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</si>
  <si>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</si>
  <si>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</si>
  <si>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</si>
  <si>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</si>
  <si>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</si>
  <si>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</si>
  <si>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</si>
  <si>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</si>
  <si>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</si>
  <si>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</si>
  <si>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</si>
  <si>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</si>
  <si>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</si>
  <si>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</si>
  <si>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</si>
  <si>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</si>
  <si>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</si>
  <si>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</si>
  <si>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</si>
  <si>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</si>
  <si>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</si>
  <si>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</si>
  <si>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</si>
  <si>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</si>
  <si>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</t>
    </r>
    <r>
      <rPr>
        <b/>
        <sz val="10"/>
        <color indexed="8"/>
        <rFont val="Times New Roman"/>
        <family val="1"/>
      </rPr>
      <t>Të ardhura - Katër mujore 01</t>
    </r>
  </si>
  <si>
    <r>
      <t xml:space="preserve"> </t>
    </r>
    <r>
      <rPr>
        <sz val="8"/>
        <color indexed="8"/>
        <rFont val="Times New Roman"/>
        <family val="1"/>
      </rPr>
      <t>Realizim për katërmujorin 01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</si>
  <si>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01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</si>
  <si>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dt.01.01.2017, deri 31.03.2017.</t>
    </r>
  </si>
  <si>
    <t xml:space="preserve"> Raporti periodik : prej 01.01.2017 deri 31.03.2017</t>
  </si>
  <si>
    <r>
      <t xml:space="preserve"> </t>
    </r>
    <r>
      <rPr>
        <b/>
        <sz val="12"/>
        <rFont val="Times New Roman"/>
        <family val="1"/>
      </rPr>
      <t>Dita e parashtrimit të raportit:30.04.2017</t>
    </r>
  </si>
  <si>
    <r>
      <t xml:space="preserve">  </t>
    </r>
    <r>
      <rPr>
        <sz val="8"/>
        <color indexed="8"/>
        <rFont val="Times New Roman"/>
        <family val="1"/>
      </rPr>
      <t>Buxhet për vitin 2017</t>
    </r>
  </si>
  <si>
    <r>
      <t xml:space="preserve"> </t>
    </r>
    <r>
      <rPr>
        <sz val="8"/>
        <color indexed="8"/>
        <rFont val="Times New Roman"/>
        <family val="1"/>
      </rPr>
      <t>Dotacione të destinuara për vitin 2017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</si>
  <si>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2017</t>
    </r>
  </si>
  <si>
    <t>Donacione për vitin 2017</t>
  </si>
  <si>
    <r>
      <t xml:space="preserve"> </t>
    </r>
    <r>
      <rPr>
        <sz val="8"/>
        <color indexed="8"/>
        <rFont val="Times New Roman"/>
        <family val="1"/>
      </rPr>
      <t>Kredi për vitin 2017</t>
    </r>
  </si>
  <si>
    <t>Gjithsej për vitin 2017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</si>
  <si>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2017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</si>
</sst>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32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 vertical="top"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1">
      <selection activeCell="H7" sqref="H7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5" t="s">
        <v>24</v>
      </c>
      <c r="B1" s="86"/>
      <c r="C1" s="86"/>
    </row>
    <row r="2" spans="1:16" ht="18.75">
      <c r="A2" s="81" t="s">
        <v>129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130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131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2" t="s">
        <v>126</v>
      </c>
      <c r="D10" s="80" t="s">
        <v>132</v>
      </c>
      <c r="E10" s="80"/>
      <c r="F10" s="80" t="s">
        <v>133</v>
      </c>
      <c r="G10" s="80"/>
      <c r="H10" s="80" t="s">
        <v>134</v>
      </c>
      <c r="I10" s="80"/>
      <c r="J10" s="83" t="s">
        <v>135</v>
      </c>
      <c r="K10" s="80"/>
      <c r="L10" s="80" t="s">
        <v>136</v>
      </c>
      <c r="M10" s="80"/>
      <c r="N10" s="83" t="s">
        <v>137</v>
      </c>
      <c r="O10" s="80"/>
      <c r="P10" s="80"/>
    </row>
    <row r="11" spans="1:16" ht="33" customHeight="1">
      <c r="A11" s="4"/>
      <c r="B11" s="3"/>
      <c r="C11" s="82"/>
      <c r="D11" s="30" t="s">
        <v>68</v>
      </c>
      <c r="E11" s="30" t="s">
        <v>127</v>
      </c>
      <c r="F11" s="66" t="s">
        <v>0</v>
      </c>
      <c r="G11" s="30" t="s">
        <v>127</v>
      </c>
      <c r="H11" s="66" t="s">
        <v>0</v>
      </c>
      <c r="I11" s="30" t="s">
        <v>127</v>
      </c>
      <c r="J11" s="66" t="s">
        <v>0</v>
      </c>
      <c r="K11" s="30" t="s">
        <v>127</v>
      </c>
      <c r="L11" s="66" t="s">
        <v>0</v>
      </c>
      <c r="M11" s="30" t="s">
        <v>127</v>
      </c>
      <c r="N11" s="66" t="s">
        <v>0</v>
      </c>
      <c r="O11" s="30" t="s">
        <v>127</v>
      </c>
      <c r="P11" s="30" t="s">
        <v>138</v>
      </c>
    </row>
    <row r="12" spans="1:16" ht="12.75">
      <c r="A12" s="4"/>
      <c r="B12" s="3"/>
      <c r="C12" s="23" t="s">
        <v>28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0"/>
      <c r="O12" s="11"/>
      <c r="P12" s="11"/>
    </row>
    <row r="13" spans="1:16" ht="12.75">
      <c r="A13" s="4"/>
      <c r="B13" s="3"/>
      <c r="C13" s="60" t="s">
        <v>29</v>
      </c>
      <c r="D13" s="68">
        <f>D20+D28+D34+D38</f>
        <v>388604528</v>
      </c>
      <c r="E13" s="68">
        <f>E20+E28+E34+E38</f>
        <v>48299177</v>
      </c>
      <c r="F13" s="68">
        <f aca="true" t="shared" si="0" ref="F13:P13">F20+F28+F34+F38</f>
        <v>375347130</v>
      </c>
      <c r="G13" s="68">
        <f t="shared" si="0"/>
        <v>92451401</v>
      </c>
      <c r="H13" s="68">
        <f t="shared" si="0"/>
        <v>19743800</v>
      </c>
      <c r="I13" s="68">
        <f t="shared" si="0"/>
        <v>1893329</v>
      </c>
      <c r="J13" s="68">
        <f t="shared" si="0"/>
        <v>22997358</v>
      </c>
      <c r="K13" s="68">
        <f t="shared" si="0"/>
        <v>551688</v>
      </c>
      <c r="L13" s="68">
        <f t="shared" si="0"/>
        <v>0</v>
      </c>
      <c r="M13" s="68">
        <f t="shared" si="0"/>
        <v>0</v>
      </c>
      <c r="N13" s="68">
        <f t="shared" si="0"/>
        <v>806692816</v>
      </c>
      <c r="O13" s="68">
        <f t="shared" si="0"/>
        <v>143195595</v>
      </c>
      <c r="P13" s="68">
        <f t="shared" si="0"/>
        <v>663497221</v>
      </c>
    </row>
    <row r="14" spans="1:16" ht="12.75">
      <c r="A14" s="4"/>
      <c r="B14" s="3"/>
      <c r="C14" s="60" t="s">
        <v>30</v>
      </c>
      <c r="D14" s="68">
        <f>D66+D71+D76+D84+D88+D94+D99</f>
        <v>248877299</v>
      </c>
      <c r="E14" s="68">
        <f>E66+E71+E76+E84+E88+E94+E99</f>
        <v>37827562</v>
      </c>
      <c r="F14" s="68">
        <f aca="true" t="shared" si="1" ref="F14:P14">F66+F71+F76+F84+F88+F94+F99</f>
        <v>375347130</v>
      </c>
      <c r="G14" s="68">
        <f t="shared" si="1"/>
        <v>89155590</v>
      </c>
      <c r="H14" s="68">
        <f t="shared" si="1"/>
        <v>19063800</v>
      </c>
      <c r="I14" s="68">
        <f t="shared" si="1"/>
        <v>1374993</v>
      </c>
      <c r="J14" s="68">
        <f t="shared" si="1"/>
        <v>2297358</v>
      </c>
      <c r="K14" s="68">
        <f t="shared" si="1"/>
        <v>551688</v>
      </c>
      <c r="L14" s="68">
        <f t="shared" si="1"/>
        <v>0</v>
      </c>
      <c r="M14" s="68">
        <f t="shared" si="1"/>
        <v>0</v>
      </c>
      <c r="N14" s="68">
        <f t="shared" si="1"/>
        <v>645585587</v>
      </c>
      <c r="O14" s="68">
        <f t="shared" si="1"/>
        <v>128909833</v>
      </c>
      <c r="P14" s="68">
        <f t="shared" si="1"/>
        <v>516675754</v>
      </c>
    </row>
    <row r="15" spans="1:16" ht="12.75">
      <c r="A15" s="4"/>
      <c r="B15" s="3"/>
      <c r="C15" s="1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7"/>
      <c r="P15" s="77"/>
    </row>
    <row r="16" spans="1:16" ht="12.75">
      <c r="A16" s="4"/>
      <c r="B16" s="3"/>
      <c r="C16" s="61" t="s">
        <v>31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8"/>
      <c r="P16" s="78"/>
    </row>
    <row r="17" spans="1:16" ht="12.75">
      <c r="A17" s="4"/>
      <c r="B17" s="3"/>
      <c r="C17" s="60" t="s">
        <v>32</v>
      </c>
      <c r="D17" s="68">
        <f>D51+D56</f>
        <v>50302771</v>
      </c>
      <c r="E17" s="68">
        <f>E51+E56</f>
        <v>3980154</v>
      </c>
      <c r="F17" s="68">
        <f aca="true" t="shared" si="2" ref="F17:P17">F51+F56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50302771</v>
      </c>
      <c r="O17" s="68">
        <f t="shared" si="2"/>
        <v>3980154</v>
      </c>
      <c r="P17" s="68">
        <f t="shared" si="2"/>
        <v>46322617</v>
      </c>
    </row>
    <row r="18" spans="1:16" ht="12.75">
      <c r="A18" s="4"/>
      <c r="B18" s="3"/>
      <c r="C18" s="60" t="s">
        <v>33</v>
      </c>
      <c r="D18" s="68">
        <f>D104</f>
        <v>190030000</v>
      </c>
      <c r="E18" s="68">
        <f>E104</f>
        <v>14451769</v>
      </c>
      <c r="F18" s="68">
        <f aca="true" t="shared" si="3" ref="F18:P18">F104</f>
        <v>0</v>
      </c>
      <c r="G18" s="68">
        <f t="shared" si="3"/>
        <v>0</v>
      </c>
      <c r="H18" s="68">
        <f t="shared" si="3"/>
        <v>680000</v>
      </c>
      <c r="I18" s="68">
        <f t="shared" si="3"/>
        <v>11300</v>
      </c>
      <c r="J18" s="68">
        <f t="shared" si="3"/>
        <v>20700000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211410000</v>
      </c>
      <c r="O18" s="68">
        <f t="shared" si="3"/>
        <v>14463069</v>
      </c>
      <c r="P18" s="68">
        <f t="shared" si="3"/>
        <v>196946931</v>
      </c>
    </row>
    <row r="19" spans="1:16" ht="12.75">
      <c r="A19" s="4"/>
      <c r="B19" s="3"/>
      <c r="C19" s="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202295300</v>
      </c>
      <c r="E20" s="72">
        <f>SUM(E21:E27)</f>
        <v>26087035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202295300</v>
      </c>
      <c r="O20" s="72">
        <f>E20+G20+I20+K20+M20</f>
        <v>26087035</v>
      </c>
      <c r="P20" s="73">
        <f>N20-O20</f>
        <v>176208265</v>
      </c>
    </row>
    <row r="21" spans="1:16" ht="12.75">
      <c r="A21" s="35"/>
      <c r="B21" s="36" t="s">
        <v>1</v>
      </c>
      <c r="C21" s="63" t="s">
        <v>35</v>
      </c>
      <c r="D21" s="72">
        <v>7050300</v>
      </c>
      <c r="E21" s="72">
        <v>1274753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8">D21+F21+H21+J21+L21</f>
        <v>7050300</v>
      </c>
      <c r="O21" s="72">
        <f>E21+G21+I21+K21+M21</f>
        <v>1274753</v>
      </c>
      <c r="P21" s="73">
        <f>N21-O21</f>
        <v>5775547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2">
        <v>57050000</v>
      </c>
      <c r="E23" s="72">
        <v>6146705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57050000</v>
      </c>
      <c r="O23" s="72">
        <f t="shared" si="5"/>
        <v>6146705</v>
      </c>
      <c r="P23" s="73">
        <f t="shared" si="6"/>
        <v>50903295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138080000</v>
      </c>
      <c r="E26" s="72">
        <v>18665577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138080000</v>
      </c>
      <c r="O26" s="72">
        <f t="shared" si="5"/>
        <v>18665577</v>
      </c>
      <c r="P26" s="73">
        <f t="shared" si="6"/>
        <v>119414423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0</v>
      </c>
      <c r="P27" s="73">
        <f t="shared" si="6"/>
        <v>115000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6965000</v>
      </c>
      <c r="E28" s="72">
        <f>SUM(E29:E33)</f>
        <v>1103358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19743800</v>
      </c>
      <c r="I28" s="72">
        <f t="shared" si="7"/>
        <v>1893329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26708800</v>
      </c>
      <c r="O28" s="72">
        <f t="shared" si="5"/>
        <v>2996687</v>
      </c>
      <c r="P28" s="73">
        <f t="shared" si="6"/>
        <v>23712113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4"/>
      <c r="J29" s="72"/>
      <c r="K29" s="72"/>
      <c r="L29" s="72"/>
      <c r="M29" s="72"/>
      <c r="N29" s="72">
        <f t="shared" si="5"/>
        <v>0</v>
      </c>
      <c r="O29" s="72">
        <f t="shared" si="5"/>
        <v>0</v>
      </c>
      <c r="P29" s="73">
        <f t="shared" si="6"/>
        <v>0</v>
      </c>
    </row>
    <row r="30" spans="1:16" ht="12.75">
      <c r="A30" s="35"/>
      <c r="B30" s="36" t="s">
        <v>9</v>
      </c>
      <c r="C30" s="34" t="s">
        <v>42</v>
      </c>
      <c r="D30" s="72">
        <v>3000000</v>
      </c>
      <c r="E30" s="72">
        <v>295843</v>
      </c>
      <c r="F30" s="72"/>
      <c r="G30" s="72"/>
      <c r="H30" s="72"/>
      <c r="I30" s="74"/>
      <c r="J30" s="72"/>
      <c r="K30" s="72"/>
      <c r="L30" s="72"/>
      <c r="M30" s="72"/>
      <c r="N30" s="72">
        <f t="shared" si="5"/>
        <v>3000000</v>
      </c>
      <c r="O30" s="72">
        <f t="shared" si="5"/>
        <v>295843</v>
      </c>
      <c r="P30" s="73">
        <f t="shared" si="6"/>
        <v>2704157</v>
      </c>
    </row>
    <row r="31" spans="1:16" ht="12.75">
      <c r="A31" s="35"/>
      <c r="B31" s="36" t="s">
        <v>10</v>
      </c>
      <c r="C31" s="34" t="s">
        <v>70</v>
      </c>
      <c r="D31" s="72">
        <v>250000</v>
      </c>
      <c r="E31" s="72">
        <v>31269</v>
      </c>
      <c r="F31" s="72"/>
      <c r="G31" s="72"/>
      <c r="H31" s="72">
        <v>19743800</v>
      </c>
      <c r="I31" s="74">
        <v>1893329</v>
      </c>
      <c r="J31" s="72"/>
      <c r="K31" s="72"/>
      <c r="L31" s="72"/>
      <c r="M31" s="72"/>
      <c r="N31" s="72">
        <f t="shared" si="5"/>
        <v>19993800</v>
      </c>
      <c r="O31" s="72">
        <f t="shared" si="5"/>
        <v>1924598</v>
      </c>
      <c r="P31" s="73">
        <f t="shared" si="6"/>
        <v>18069202</v>
      </c>
    </row>
    <row r="32" spans="1:16" ht="12.75">
      <c r="A32" s="35"/>
      <c r="B32" s="36" t="s">
        <v>11</v>
      </c>
      <c r="C32" s="63" t="s">
        <v>43</v>
      </c>
      <c r="D32" s="72">
        <v>15000</v>
      </c>
      <c r="E32" s="72"/>
      <c r="F32" s="72"/>
      <c r="G32" s="72"/>
      <c r="H32" s="72"/>
      <c r="I32" s="74"/>
      <c r="J32" s="72"/>
      <c r="K32" s="72"/>
      <c r="L32" s="72"/>
      <c r="M32" s="72"/>
      <c r="N32" s="72">
        <f t="shared" si="5"/>
        <v>15000</v>
      </c>
      <c r="O32" s="72">
        <f t="shared" si="5"/>
        <v>0</v>
      </c>
      <c r="P32" s="73">
        <f t="shared" si="6"/>
        <v>15000</v>
      </c>
    </row>
    <row r="33" spans="1:16" ht="12.75">
      <c r="A33" s="35"/>
      <c r="B33" s="36" t="s">
        <v>12</v>
      </c>
      <c r="C33" s="63" t="s">
        <v>44</v>
      </c>
      <c r="D33" s="72">
        <v>3700000</v>
      </c>
      <c r="E33" s="72">
        <v>776246</v>
      </c>
      <c r="F33" s="72"/>
      <c r="G33" s="72"/>
      <c r="H33" s="72"/>
      <c r="I33" s="74"/>
      <c r="J33" s="72"/>
      <c r="K33" s="72"/>
      <c r="L33" s="72"/>
      <c r="M33" s="72"/>
      <c r="N33" s="72">
        <f t="shared" si="5"/>
        <v>3700000</v>
      </c>
      <c r="O33" s="72">
        <f t="shared" si="5"/>
        <v>776246</v>
      </c>
      <c r="P33" s="73">
        <f t="shared" si="6"/>
        <v>2923754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179344228</v>
      </c>
      <c r="E34" s="72">
        <f>SUM(E35:E37)</f>
        <v>21108784</v>
      </c>
      <c r="F34" s="72">
        <f aca="true" t="shared" si="8" ref="F34:M34">SUM(F35:F37)</f>
        <v>375347130</v>
      </c>
      <c r="G34" s="72">
        <f t="shared" si="8"/>
        <v>92451401</v>
      </c>
      <c r="H34" s="72">
        <f t="shared" si="8"/>
        <v>0</v>
      </c>
      <c r="I34" s="72">
        <f t="shared" si="8"/>
        <v>0</v>
      </c>
      <c r="J34" s="72">
        <f t="shared" si="8"/>
        <v>22997358</v>
      </c>
      <c r="K34" s="72">
        <f t="shared" si="8"/>
        <v>551688</v>
      </c>
      <c r="L34" s="72">
        <f t="shared" si="8"/>
        <v>0</v>
      </c>
      <c r="M34" s="72">
        <f t="shared" si="8"/>
        <v>0</v>
      </c>
      <c r="N34" s="72">
        <f t="shared" si="5"/>
        <v>577688716</v>
      </c>
      <c r="O34" s="72">
        <f t="shared" si="5"/>
        <v>114111873</v>
      </c>
      <c r="P34" s="73">
        <f t="shared" si="6"/>
        <v>463576843</v>
      </c>
    </row>
    <row r="35" spans="1:16" ht="12.75">
      <c r="A35" s="35"/>
      <c r="B35" s="36" t="s">
        <v>13</v>
      </c>
      <c r="C35" s="34" t="s">
        <v>46</v>
      </c>
      <c r="D35" s="72">
        <v>179344228</v>
      </c>
      <c r="E35" s="72">
        <f>21014592+94192</f>
        <v>21108784</v>
      </c>
      <c r="F35" s="72">
        <v>375347130</v>
      </c>
      <c r="G35" s="74">
        <v>92451401</v>
      </c>
      <c r="H35" s="72"/>
      <c r="I35" s="72"/>
      <c r="J35" s="72"/>
      <c r="K35" s="74">
        <v>551688</v>
      </c>
      <c r="L35" s="72"/>
      <c r="M35" s="72"/>
      <c r="N35" s="72">
        <f t="shared" si="5"/>
        <v>554691358</v>
      </c>
      <c r="O35" s="72">
        <f t="shared" si="5"/>
        <v>114111873</v>
      </c>
      <c r="P35" s="73">
        <f t="shared" si="6"/>
        <v>440579485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6997358</v>
      </c>
      <c r="K36" s="74"/>
      <c r="L36" s="72"/>
      <c r="M36" s="72"/>
      <c r="N36" s="72">
        <f t="shared" si="5"/>
        <v>6997358</v>
      </c>
      <c r="O36" s="72">
        <f t="shared" si="5"/>
        <v>0</v>
      </c>
      <c r="P36" s="73">
        <f t="shared" si="6"/>
        <v>6997358</v>
      </c>
    </row>
    <row r="37" spans="1:16" ht="12.75">
      <c r="A37" s="37"/>
      <c r="B37" s="36">
        <v>744</v>
      </c>
      <c r="C37" s="63" t="s">
        <v>48</v>
      </c>
      <c r="D37" s="72"/>
      <c r="E37" s="72"/>
      <c r="F37" s="72"/>
      <c r="G37" s="72"/>
      <c r="H37" s="72"/>
      <c r="I37" s="72"/>
      <c r="J37" s="72">
        <v>16000000</v>
      </c>
      <c r="K37" s="72"/>
      <c r="L37" s="72"/>
      <c r="M37" s="72"/>
      <c r="N37" s="72">
        <f t="shared" si="5"/>
        <v>16000000</v>
      </c>
      <c r="O37" s="72">
        <f t="shared" si="5"/>
        <v>0</v>
      </c>
      <c r="P37" s="73">
        <f t="shared" si="6"/>
        <v>16000000</v>
      </c>
    </row>
    <row r="38" spans="1:16" s="50" customFormat="1" ht="12.75">
      <c r="A38" s="52">
        <v>75</v>
      </c>
      <c r="B38" s="57"/>
      <c r="C38" s="54" t="s">
        <v>49</v>
      </c>
      <c r="D38" s="75">
        <f>SUM(D39:D41)</f>
        <v>0</v>
      </c>
      <c r="E38" s="75">
        <f>SUM(E39:E41)</f>
        <v>0</v>
      </c>
      <c r="F38" s="75">
        <f aca="true" t="shared" si="9" ref="F38:M38">SUM(F39:F41)</f>
        <v>0</v>
      </c>
      <c r="G38" s="75">
        <f t="shared" si="9"/>
        <v>0</v>
      </c>
      <c r="H38" s="75">
        <f t="shared" si="9"/>
        <v>0</v>
      </c>
      <c r="I38" s="75">
        <f t="shared" si="9"/>
        <v>0</v>
      </c>
      <c r="J38" s="75">
        <f t="shared" si="9"/>
        <v>0</v>
      </c>
      <c r="K38" s="75">
        <f t="shared" si="9"/>
        <v>0</v>
      </c>
      <c r="L38" s="75">
        <f t="shared" si="9"/>
        <v>0</v>
      </c>
      <c r="M38" s="75">
        <f t="shared" si="9"/>
        <v>0</v>
      </c>
      <c r="N38" s="72">
        <f t="shared" si="5"/>
        <v>0</v>
      </c>
      <c r="O38" s="72">
        <f t="shared" si="5"/>
        <v>0</v>
      </c>
      <c r="P38" s="73">
        <f t="shared" si="6"/>
        <v>0</v>
      </c>
    </row>
    <row r="39" spans="1:16" ht="12.75">
      <c r="A39" s="32"/>
      <c r="B39" s="31" t="s">
        <v>16</v>
      </c>
      <c r="C39" s="6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s="50" customFormat="1" ht="12.75">
      <c r="A42" s="52">
        <v>76</v>
      </c>
      <c r="B42" s="56"/>
      <c r="C42" s="65" t="s">
        <v>53</v>
      </c>
      <c r="D42" s="75">
        <f>SUM(D43:D45)</f>
        <v>0</v>
      </c>
      <c r="E42" s="75">
        <f>SUM(E43:E45)</f>
        <v>0</v>
      </c>
      <c r="F42" s="75">
        <f aca="true" t="shared" si="10" ref="F42:M42">SUM(F43:F45)</f>
        <v>0</v>
      </c>
      <c r="G42" s="75">
        <f t="shared" si="10"/>
        <v>0</v>
      </c>
      <c r="H42" s="75">
        <f t="shared" si="10"/>
        <v>0</v>
      </c>
      <c r="I42" s="75">
        <f t="shared" si="10"/>
        <v>0</v>
      </c>
      <c r="J42" s="75">
        <f t="shared" si="10"/>
        <v>0</v>
      </c>
      <c r="K42" s="75">
        <f t="shared" si="10"/>
        <v>0</v>
      </c>
      <c r="L42" s="75">
        <f t="shared" si="10"/>
        <v>0</v>
      </c>
      <c r="M42" s="75">
        <f t="shared" si="10"/>
        <v>0</v>
      </c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75">
        <f>SUM(D47:D48)</f>
        <v>0</v>
      </c>
      <c r="E46" s="75">
        <f>SUM(E47:E48)</f>
        <v>0</v>
      </c>
      <c r="F46" s="75">
        <f aca="true" t="shared" si="11" ref="F46:M46">SUM(F47:F48)</f>
        <v>0</v>
      </c>
      <c r="G46" s="75">
        <f t="shared" si="11"/>
        <v>0</v>
      </c>
      <c r="H46" s="75">
        <f t="shared" si="11"/>
        <v>0</v>
      </c>
      <c r="I46" s="75">
        <f t="shared" si="11"/>
        <v>0</v>
      </c>
      <c r="J46" s="75">
        <f t="shared" si="11"/>
        <v>0</v>
      </c>
      <c r="K46" s="75">
        <f t="shared" si="11"/>
        <v>0</v>
      </c>
      <c r="L46" s="75">
        <f t="shared" si="11"/>
        <v>0</v>
      </c>
      <c r="M46" s="75">
        <f t="shared" si="11"/>
        <v>0</v>
      </c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75">
        <f>SUM(D49)</f>
        <v>0</v>
      </c>
      <c r="E48" s="75">
        <f>SUM(E49)</f>
        <v>0</v>
      </c>
      <c r="F48" s="75">
        <f aca="true" t="shared" si="12" ref="F48:M48">SUM(F49)</f>
        <v>0</v>
      </c>
      <c r="G48" s="75">
        <f t="shared" si="12"/>
        <v>0</v>
      </c>
      <c r="H48" s="75">
        <f t="shared" si="12"/>
        <v>0</v>
      </c>
      <c r="I48" s="75">
        <f t="shared" si="12"/>
        <v>0</v>
      </c>
      <c r="J48" s="75">
        <f t="shared" si="12"/>
        <v>0</v>
      </c>
      <c r="K48" s="75">
        <f t="shared" si="12"/>
        <v>0</v>
      </c>
      <c r="L48" s="75">
        <f t="shared" si="12"/>
        <v>0</v>
      </c>
      <c r="M48" s="75">
        <f t="shared" si="12"/>
        <v>0</v>
      </c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8"/>
      <c r="B50" s="20"/>
      <c r="C50" s="3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2">
        <f>SUM(D52:D55)</f>
        <v>50302771</v>
      </c>
      <c r="E51" s="72">
        <f>SUM(E52:E55)</f>
        <v>3980154</v>
      </c>
      <c r="F51" s="72">
        <f aca="true" t="shared" si="13" ref="F51:M51">SUM(F52:F55)</f>
        <v>0</v>
      </c>
      <c r="G51" s="72">
        <f t="shared" si="13"/>
        <v>0</v>
      </c>
      <c r="H51" s="72">
        <f t="shared" si="13"/>
        <v>0</v>
      </c>
      <c r="I51" s="72">
        <f t="shared" si="13"/>
        <v>0</v>
      </c>
      <c r="J51" s="72">
        <f t="shared" si="13"/>
        <v>0</v>
      </c>
      <c r="K51" s="72">
        <f t="shared" si="13"/>
        <v>0</v>
      </c>
      <c r="L51" s="72">
        <f t="shared" si="13"/>
        <v>0</v>
      </c>
      <c r="M51" s="72">
        <f t="shared" si="13"/>
        <v>0</v>
      </c>
      <c r="N51" s="72">
        <f t="shared" si="5"/>
        <v>50302771</v>
      </c>
      <c r="O51" s="72">
        <f t="shared" si="5"/>
        <v>3980154</v>
      </c>
      <c r="P51" s="73">
        <f t="shared" si="6"/>
        <v>46322617</v>
      </c>
    </row>
    <row r="52" spans="1:16" ht="12.75">
      <c r="A52" s="35"/>
      <c r="B52" s="36">
        <v>731</v>
      </c>
      <c r="C52" s="63" t="s">
        <v>61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>
        <f t="shared" si="5"/>
        <v>0</v>
      </c>
      <c r="O52" s="72">
        <f t="shared" si="5"/>
        <v>0</v>
      </c>
      <c r="P52" s="73">
        <f t="shared" si="6"/>
        <v>0</v>
      </c>
    </row>
    <row r="53" spans="1:16" ht="12.75">
      <c r="A53" s="35"/>
      <c r="B53" s="36">
        <v>732</v>
      </c>
      <c r="C53" s="63" t="s">
        <v>62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733</v>
      </c>
      <c r="C54" s="63" t="s">
        <v>63</v>
      </c>
      <c r="D54" s="72">
        <v>50302771</v>
      </c>
      <c r="E54" s="72">
        <v>3980154</v>
      </c>
      <c r="F54" s="72"/>
      <c r="G54" s="72"/>
      <c r="H54" s="72"/>
      <c r="I54" s="72"/>
      <c r="J54" s="72"/>
      <c r="K54" s="72"/>
      <c r="L54" s="72"/>
      <c r="M54" s="72"/>
      <c r="N54" s="72">
        <f t="shared" si="5"/>
        <v>50302771</v>
      </c>
      <c r="O54" s="72">
        <f t="shared" si="5"/>
        <v>3980154</v>
      </c>
      <c r="P54" s="73">
        <f t="shared" si="6"/>
        <v>46322617</v>
      </c>
    </row>
    <row r="55" spans="1:16" ht="12.75">
      <c r="A55" s="35"/>
      <c r="B55" s="36">
        <v>734</v>
      </c>
      <c r="C55" s="63" t="s">
        <v>64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>
        <f t="shared" si="5"/>
        <v>0</v>
      </c>
      <c r="O55" s="72">
        <f t="shared" si="5"/>
        <v>0</v>
      </c>
      <c r="P55" s="73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2">
        <f>SUM(D57)</f>
        <v>0</v>
      </c>
      <c r="E56" s="72">
        <f>SUM(E57)</f>
        <v>0</v>
      </c>
      <c r="F56" s="72">
        <f aca="true" t="shared" si="14" ref="F56:M56">SUM(F57)</f>
        <v>0</v>
      </c>
      <c r="G56" s="72">
        <f t="shared" si="14"/>
        <v>0</v>
      </c>
      <c r="H56" s="72">
        <f t="shared" si="14"/>
        <v>0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72">
        <f t="shared" si="14"/>
        <v>0</v>
      </c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ht="12.75">
      <c r="A57" s="35"/>
      <c r="B57" s="36" t="s">
        <v>13</v>
      </c>
      <c r="C57" s="63" t="s">
        <v>65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7"/>
      <c r="B58" s="36">
        <v>743</v>
      </c>
      <c r="C58" s="34" t="s">
        <v>66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4" ht="15.75" customHeight="1">
      <c r="A59" s="88" t="s">
        <v>67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6" ht="16.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 ht="16.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 ht="76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2" t="s">
        <v>128</v>
      </c>
      <c r="D64" s="80" t="s">
        <v>132</v>
      </c>
      <c r="E64" s="80"/>
      <c r="F64" s="80" t="s">
        <v>133</v>
      </c>
      <c r="G64" s="80"/>
      <c r="H64" s="80" t="s">
        <v>134</v>
      </c>
      <c r="I64" s="80"/>
      <c r="J64" s="83" t="s">
        <v>135</v>
      </c>
      <c r="K64" s="80"/>
      <c r="L64" s="80" t="s">
        <v>136</v>
      </c>
      <c r="M64" s="80"/>
      <c r="N64" s="83" t="s">
        <v>137</v>
      </c>
      <c r="O64" s="80"/>
      <c r="P64" s="80"/>
    </row>
    <row r="65" spans="1:16" ht="53.25" customHeight="1">
      <c r="A65" s="4"/>
      <c r="B65" s="3"/>
      <c r="C65" s="93"/>
      <c r="D65" s="30" t="s">
        <v>68</v>
      </c>
      <c r="E65" s="30" t="s">
        <v>127</v>
      </c>
      <c r="F65" s="66" t="s">
        <v>0</v>
      </c>
      <c r="G65" s="30" t="s">
        <v>127</v>
      </c>
      <c r="H65" s="66" t="s">
        <v>0</v>
      </c>
      <c r="I65" s="30" t="s">
        <v>127</v>
      </c>
      <c r="J65" s="66" t="s">
        <v>0</v>
      </c>
      <c r="K65" s="30" t="s">
        <v>127</v>
      </c>
      <c r="L65" s="66" t="s">
        <v>0</v>
      </c>
      <c r="M65" s="30" t="s">
        <v>127</v>
      </c>
      <c r="N65" s="66" t="s">
        <v>0</v>
      </c>
      <c r="O65" s="30" t="s">
        <v>127</v>
      </c>
      <c r="P65" s="30" t="s">
        <v>138</v>
      </c>
    </row>
    <row r="66" spans="1:16" s="45" customFormat="1" ht="12.75">
      <c r="A66" s="43">
        <v>40</v>
      </c>
      <c r="B66" s="44"/>
      <c r="C66" s="42" t="s">
        <v>71</v>
      </c>
      <c r="D66" s="72">
        <f>SUM(D67:D70)</f>
        <v>73667299</v>
      </c>
      <c r="E66" s="72">
        <f>SUM(E67:E70)</f>
        <v>16110311</v>
      </c>
      <c r="F66" s="72">
        <f aca="true" t="shared" si="15" ref="F66:M66">SUM(F67:F70)</f>
        <v>339651738</v>
      </c>
      <c r="G66" s="72">
        <f t="shared" si="15"/>
        <v>82793596</v>
      </c>
      <c r="H66" s="72">
        <f t="shared" si="15"/>
        <v>0</v>
      </c>
      <c r="I66" s="72">
        <f t="shared" si="15"/>
        <v>0</v>
      </c>
      <c r="J66" s="72">
        <f t="shared" si="15"/>
        <v>0</v>
      </c>
      <c r="K66" s="72">
        <f t="shared" si="15"/>
        <v>0</v>
      </c>
      <c r="L66" s="72">
        <f t="shared" si="15"/>
        <v>0</v>
      </c>
      <c r="M66" s="72">
        <f t="shared" si="15"/>
        <v>0</v>
      </c>
      <c r="N66" s="72">
        <f aca="true" t="shared" si="16" ref="N66:O114">D66+F66+H66+J66+L66</f>
        <v>413319037</v>
      </c>
      <c r="O66" s="72">
        <f t="shared" si="16"/>
        <v>98903907</v>
      </c>
      <c r="P66" s="73">
        <f aca="true" t="shared" si="17" ref="P66:P114">N66-O66</f>
        <v>314415130</v>
      </c>
    </row>
    <row r="67" spans="1:16" ht="12.75">
      <c r="A67" s="26"/>
      <c r="B67" s="25">
        <v>401</v>
      </c>
      <c r="C67" s="63" t="s">
        <v>72</v>
      </c>
      <c r="D67" s="72">
        <v>50178218</v>
      </c>
      <c r="E67" s="72">
        <v>10898274</v>
      </c>
      <c r="F67" s="72">
        <v>248012050</v>
      </c>
      <c r="G67" s="72">
        <v>60367099</v>
      </c>
      <c r="H67" s="72"/>
      <c r="I67" s="72"/>
      <c r="J67" s="72"/>
      <c r="K67" s="72"/>
      <c r="L67" s="72"/>
      <c r="M67" s="72"/>
      <c r="N67" s="72">
        <f t="shared" si="16"/>
        <v>298190268</v>
      </c>
      <c r="O67" s="72">
        <f t="shared" si="16"/>
        <v>71265373</v>
      </c>
      <c r="P67" s="73">
        <f t="shared" si="17"/>
        <v>226924895</v>
      </c>
    </row>
    <row r="68" spans="1:16" ht="12.75">
      <c r="A68" s="26"/>
      <c r="B68" s="25">
        <v>402</v>
      </c>
      <c r="C68" s="24" t="s">
        <v>73</v>
      </c>
      <c r="D68" s="72">
        <v>18294399</v>
      </c>
      <c r="E68" s="72">
        <v>4099446</v>
      </c>
      <c r="F68" s="74">
        <v>91639688</v>
      </c>
      <c r="G68" s="72">
        <v>22426497</v>
      </c>
      <c r="H68" s="72"/>
      <c r="I68" s="72"/>
      <c r="J68" s="72"/>
      <c r="K68" s="72"/>
      <c r="L68" s="72"/>
      <c r="M68" s="72"/>
      <c r="N68" s="72">
        <f t="shared" si="16"/>
        <v>109934087</v>
      </c>
      <c r="O68" s="72">
        <f t="shared" si="16"/>
        <v>26525943</v>
      </c>
      <c r="P68" s="73">
        <f t="shared" si="17"/>
        <v>83408144</v>
      </c>
    </row>
    <row r="69" spans="1:16" ht="12.75">
      <c r="A69" s="26"/>
      <c r="B69" s="25">
        <v>403</v>
      </c>
      <c r="C69" s="63" t="s">
        <v>74</v>
      </c>
      <c r="D69" s="72"/>
      <c r="E69" s="72"/>
      <c r="F69" s="74"/>
      <c r="G69" s="72"/>
      <c r="H69" s="72"/>
      <c r="I69" s="72"/>
      <c r="J69" s="72"/>
      <c r="K69" s="72"/>
      <c r="L69" s="72"/>
      <c r="M69" s="72"/>
      <c r="N69" s="72">
        <f t="shared" si="16"/>
        <v>0</v>
      </c>
      <c r="O69" s="72">
        <f t="shared" si="16"/>
        <v>0</v>
      </c>
      <c r="P69" s="73">
        <f t="shared" si="17"/>
        <v>0</v>
      </c>
    </row>
    <row r="70" spans="1:16" ht="12.75">
      <c r="A70" s="26"/>
      <c r="B70" s="25">
        <v>404</v>
      </c>
      <c r="C70" s="24" t="s">
        <v>75</v>
      </c>
      <c r="D70" s="72">
        <v>5194682</v>
      </c>
      <c r="E70" s="72">
        <v>1112591</v>
      </c>
      <c r="F70" s="74"/>
      <c r="G70" s="72"/>
      <c r="H70" s="72"/>
      <c r="I70" s="72"/>
      <c r="J70" s="72"/>
      <c r="K70" s="72"/>
      <c r="L70" s="72"/>
      <c r="M70" s="72"/>
      <c r="N70" s="72">
        <f t="shared" si="16"/>
        <v>5194682</v>
      </c>
      <c r="O70" s="72">
        <f t="shared" si="16"/>
        <v>1112591</v>
      </c>
      <c r="P70" s="73">
        <f t="shared" si="17"/>
        <v>4082091</v>
      </c>
    </row>
    <row r="71" spans="1:16" s="45" customFormat="1" ht="12.75">
      <c r="A71" s="43">
        <v>41</v>
      </c>
      <c r="B71" s="46"/>
      <c r="C71" s="62" t="s">
        <v>76</v>
      </c>
      <c r="D71" s="72">
        <f>SUM(D72:D75)</f>
        <v>6000000</v>
      </c>
      <c r="E71" s="72">
        <f>SUM(E72:E75)</f>
        <v>0</v>
      </c>
      <c r="F71" s="74">
        <f aca="true" t="shared" si="18" ref="F71:M71">SUM(F72:F75)</f>
        <v>0</v>
      </c>
      <c r="G71" s="72">
        <f t="shared" si="18"/>
        <v>0</v>
      </c>
      <c r="H71" s="72">
        <f t="shared" si="18"/>
        <v>0</v>
      </c>
      <c r="I71" s="72">
        <f t="shared" si="18"/>
        <v>0</v>
      </c>
      <c r="J71" s="72">
        <f t="shared" si="18"/>
        <v>0</v>
      </c>
      <c r="K71" s="72">
        <f t="shared" si="18"/>
        <v>0</v>
      </c>
      <c r="L71" s="72">
        <f t="shared" si="18"/>
        <v>0</v>
      </c>
      <c r="M71" s="72">
        <f t="shared" si="18"/>
        <v>0</v>
      </c>
      <c r="N71" s="72">
        <f t="shared" si="16"/>
        <v>6000000</v>
      </c>
      <c r="O71" s="72">
        <f t="shared" si="16"/>
        <v>0</v>
      </c>
      <c r="P71" s="73">
        <f t="shared" si="17"/>
        <v>6000000</v>
      </c>
    </row>
    <row r="72" spans="1:16" ht="12.75">
      <c r="A72" s="26"/>
      <c r="B72" s="25">
        <v>411</v>
      </c>
      <c r="C72" s="63" t="s">
        <v>77</v>
      </c>
      <c r="D72" s="72"/>
      <c r="E72" s="72"/>
      <c r="F72" s="74"/>
      <c r="G72" s="72"/>
      <c r="H72" s="72"/>
      <c r="I72" s="72"/>
      <c r="J72" s="72"/>
      <c r="K72" s="72"/>
      <c r="L72" s="72"/>
      <c r="M72" s="72"/>
      <c r="N72" s="72">
        <f t="shared" si="16"/>
        <v>0</v>
      </c>
      <c r="O72" s="72">
        <f t="shared" si="16"/>
        <v>0</v>
      </c>
      <c r="P72" s="73">
        <f t="shared" si="17"/>
        <v>0</v>
      </c>
    </row>
    <row r="73" spans="1:16" ht="12.75">
      <c r="A73" s="26"/>
      <c r="B73" s="25">
        <v>412</v>
      </c>
      <c r="C73" s="63" t="s">
        <v>78</v>
      </c>
      <c r="D73" s="72">
        <v>3000000</v>
      </c>
      <c r="E73" s="72"/>
      <c r="F73" s="74"/>
      <c r="G73" s="72"/>
      <c r="H73" s="72"/>
      <c r="I73" s="72"/>
      <c r="J73" s="72"/>
      <c r="K73" s="72"/>
      <c r="L73" s="72"/>
      <c r="M73" s="72"/>
      <c r="N73" s="72">
        <f t="shared" si="16"/>
        <v>3000000</v>
      </c>
      <c r="O73" s="72">
        <f t="shared" si="16"/>
        <v>0</v>
      </c>
      <c r="P73" s="73">
        <f t="shared" si="17"/>
        <v>3000000</v>
      </c>
    </row>
    <row r="74" spans="1:16" ht="12.75">
      <c r="A74" s="26"/>
      <c r="B74" s="25">
        <v>413</v>
      </c>
      <c r="C74" s="63" t="s">
        <v>79</v>
      </c>
      <c r="D74" s="72">
        <v>3000000</v>
      </c>
      <c r="E74" s="72"/>
      <c r="F74" s="74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2"/>
      <c r="E75" s="72"/>
      <c r="F75" s="74"/>
      <c r="G75" s="72"/>
      <c r="H75" s="72"/>
      <c r="I75" s="72"/>
      <c r="J75" s="72"/>
      <c r="K75" s="72"/>
      <c r="L75" s="72"/>
      <c r="M75" s="72"/>
      <c r="N75" s="72">
        <f t="shared" si="16"/>
        <v>0</v>
      </c>
      <c r="O75" s="72">
        <f t="shared" si="16"/>
        <v>0</v>
      </c>
      <c r="P75" s="73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2">
        <f>SUM(D77:D83)</f>
        <v>129900000</v>
      </c>
      <c r="E76" s="72">
        <f>SUM(E77:E83)</f>
        <v>12705147</v>
      </c>
      <c r="F76" s="74">
        <f aca="true" t="shared" si="19" ref="F76:M76">SUM(F77:F83)</f>
        <v>35695392</v>
      </c>
      <c r="G76" s="72">
        <f t="shared" si="19"/>
        <v>6361994</v>
      </c>
      <c r="H76" s="72">
        <f t="shared" si="19"/>
        <v>18963800</v>
      </c>
      <c r="I76" s="72">
        <f t="shared" si="19"/>
        <v>1368693</v>
      </c>
      <c r="J76" s="72">
        <f t="shared" si="19"/>
        <v>1754858</v>
      </c>
      <c r="K76" s="72">
        <f t="shared" si="19"/>
        <v>551688</v>
      </c>
      <c r="L76" s="72">
        <f t="shared" si="19"/>
        <v>0</v>
      </c>
      <c r="M76" s="72">
        <f t="shared" si="19"/>
        <v>0</v>
      </c>
      <c r="N76" s="72">
        <f t="shared" si="16"/>
        <v>186314050</v>
      </c>
      <c r="O76" s="72">
        <f t="shared" si="16"/>
        <v>20987522</v>
      </c>
      <c r="P76" s="73">
        <f t="shared" si="17"/>
        <v>165326528</v>
      </c>
    </row>
    <row r="77" spans="1:16" ht="12.75">
      <c r="A77" s="26"/>
      <c r="B77" s="25">
        <v>420</v>
      </c>
      <c r="C77" s="63" t="s">
        <v>82</v>
      </c>
      <c r="D77" s="72">
        <v>402000</v>
      </c>
      <c r="E77" s="72">
        <v>44082</v>
      </c>
      <c r="F77" s="74">
        <v>10000</v>
      </c>
      <c r="G77" s="72"/>
      <c r="H77" s="72">
        <v>359000</v>
      </c>
      <c r="I77" s="72">
        <v>11620</v>
      </c>
      <c r="J77" s="72">
        <v>1038858</v>
      </c>
      <c r="K77" s="72">
        <v>539726</v>
      </c>
      <c r="L77" s="72"/>
      <c r="M77" s="72"/>
      <c r="N77" s="72">
        <f t="shared" si="16"/>
        <v>1809858</v>
      </c>
      <c r="O77" s="72">
        <f t="shared" si="16"/>
        <v>595428</v>
      </c>
      <c r="P77" s="73">
        <f t="shared" si="17"/>
        <v>1214430</v>
      </c>
    </row>
    <row r="78" spans="1:16" ht="12.75">
      <c r="A78" s="26"/>
      <c r="B78" s="25">
        <v>421</v>
      </c>
      <c r="C78" s="63" t="s">
        <v>83</v>
      </c>
      <c r="D78" s="72">
        <v>35508000</v>
      </c>
      <c r="E78" s="72">
        <v>7679087</v>
      </c>
      <c r="F78" s="74">
        <v>20636652</v>
      </c>
      <c r="G78" s="72">
        <v>3679260</v>
      </c>
      <c r="H78" s="72">
        <v>3289000</v>
      </c>
      <c r="I78" s="72">
        <v>84411</v>
      </c>
      <c r="J78" s="72"/>
      <c r="K78" s="72"/>
      <c r="L78" s="72"/>
      <c r="M78" s="72"/>
      <c r="N78" s="72">
        <f t="shared" si="16"/>
        <v>59433652</v>
      </c>
      <c r="O78" s="72">
        <f t="shared" si="16"/>
        <v>11442758</v>
      </c>
      <c r="P78" s="73">
        <f t="shared" si="17"/>
        <v>47990894</v>
      </c>
    </row>
    <row r="79" spans="1:16" ht="12.75">
      <c r="A79" s="26"/>
      <c r="B79" s="25">
        <v>423</v>
      </c>
      <c r="C79" s="24" t="s">
        <v>84</v>
      </c>
      <c r="D79" s="72">
        <v>6915000</v>
      </c>
      <c r="E79" s="72">
        <v>290428</v>
      </c>
      <c r="F79" s="74">
        <v>631000</v>
      </c>
      <c r="G79" s="72">
        <v>78344</v>
      </c>
      <c r="H79" s="72">
        <v>6979000</v>
      </c>
      <c r="I79" s="72">
        <v>695851</v>
      </c>
      <c r="J79" s="72">
        <v>236900</v>
      </c>
      <c r="K79" s="72"/>
      <c r="L79" s="72"/>
      <c r="M79" s="72"/>
      <c r="N79" s="72">
        <f t="shared" si="16"/>
        <v>14761900</v>
      </c>
      <c r="O79" s="72">
        <f t="shared" si="16"/>
        <v>1064623</v>
      </c>
      <c r="P79" s="73">
        <f t="shared" si="17"/>
        <v>13697277</v>
      </c>
    </row>
    <row r="80" spans="1:16" ht="12.75">
      <c r="A80" s="26"/>
      <c r="B80" s="25">
        <v>424</v>
      </c>
      <c r="C80" s="63" t="s">
        <v>85</v>
      </c>
      <c r="D80" s="72">
        <v>55875000</v>
      </c>
      <c r="E80" s="72">
        <v>666651</v>
      </c>
      <c r="F80" s="72">
        <v>1014668</v>
      </c>
      <c r="G80" s="72">
        <v>67948</v>
      </c>
      <c r="H80" s="72">
        <v>1015000</v>
      </c>
      <c r="I80" s="72">
        <v>25437</v>
      </c>
      <c r="J80" s="72"/>
      <c r="K80" s="72"/>
      <c r="L80" s="72"/>
      <c r="M80" s="72"/>
      <c r="N80" s="72">
        <f t="shared" si="16"/>
        <v>57904668</v>
      </c>
      <c r="O80" s="72">
        <f t="shared" si="16"/>
        <v>760036</v>
      </c>
      <c r="P80" s="73">
        <f t="shared" si="17"/>
        <v>57144632</v>
      </c>
    </row>
    <row r="81" spans="1:16" ht="12.75">
      <c r="A81" s="26"/>
      <c r="B81" s="25">
        <v>425</v>
      </c>
      <c r="C81" s="63" t="s">
        <v>86</v>
      </c>
      <c r="D81" s="72">
        <v>24780000</v>
      </c>
      <c r="E81" s="72">
        <v>2984017</v>
      </c>
      <c r="F81" s="72">
        <v>13141892</v>
      </c>
      <c r="G81" s="72">
        <v>2458384</v>
      </c>
      <c r="H81" s="72">
        <v>5926000</v>
      </c>
      <c r="I81" s="74">
        <v>458092</v>
      </c>
      <c r="J81" s="72">
        <v>345275</v>
      </c>
      <c r="K81" s="72"/>
      <c r="L81" s="72"/>
      <c r="M81" s="72"/>
      <c r="N81" s="72">
        <f t="shared" si="16"/>
        <v>44193167</v>
      </c>
      <c r="O81" s="72">
        <f t="shared" si="16"/>
        <v>5900493</v>
      </c>
      <c r="P81" s="73">
        <f t="shared" si="17"/>
        <v>38292674</v>
      </c>
    </row>
    <row r="82" spans="1:16" ht="12.75">
      <c r="A82" s="26"/>
      <c r="B82" s="25">
        <v>426</v>
      </c>
      <c r="C82" s="63" t="s">
        <v>87</v>
      </c>
      <c r="D82" s="72">
        <v>6420000</v>
      </c>
      <c r="E82" s="72">
        <v>1040882</v>
      </c>
      <c r="F82" s="72">
        <v>261180</v>
      </c>
      <c r="G82" s="72">
        <v>78058</v>
      </c>
      <c r="H82" s="72">
        <v>1395800</v>
      </c>
      <c r="I82" s="72">
        <v>93282</v>
      </c>
      <c r="J82" s="72">
        <v>133825</v>
      </c>
      <c r="K82" s="72">
        <v>11962</v>
      </c>
      <c r="L82" s="72"/>
      <c r="M82" s="72"/>
      <c r="N82" s="72">
        <f t="shared" si="16"/>
        <v>8210805</v>
      </c>
      <c r="O82" s="72">
        <f t="shared" si="16"/>
        <v>1224184</v>
      </c>
      <c r="P82" s="73">
        <f t="shared" si="17"/>
        <v>6986621</v>
      </c>
    </row>
    <row r="83" spans="1:16" ht="12.75">
      <c r="A83" s="26"/>
      <c r="B83" s="25">
        <v>427</v>
      </c>
      <c r="C83" s="24" t="s">
        <v>88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>
        <f t="shared" si="16"/>
        <v>0</v>
      </c>
      <c r="O83" s="72">
        <f t="shared" si="16"/>
        <v>0</v>
      </c>
      <c r="P83" s="73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2">
        <f>SUM(D85:D87)</f>
        <v>120000</v>
      </c>
      <c r="E84" s="72">
        <f>SUM(E85:E87)</f>
        <v>1742</v>
      </c>
      <c r="F84" s="72">
        <f aca="true" t="shared" si="20" ref="F84:M84">SUM(F85:F87)</f>
        <v>0</v>
      </c>
      <c r="G84" s="72">
        <f t="shared" si="20"/>
        <v>0</v>
      </c>
      <c r="H84" s="72">
        <f t="shared" si="20"/>
        <v>0</v>
      </c>
      <c r="I84" s="72">
        <f t="shared" si="20"/>
        <v>0</v>
      </c>
      <c r="J84" s="72">
        <f t="shared" si="20"/>
        <v>0</v>
      </c>
      <c r="K84" s="72">
        <f t="shared" si="20"/>
        <v>0</v>
      </c>
      <c r="L84" s="72">
        <f t="shared" si="20"/>
        <v>0</v>
      </c>
      <c r="M84" s="72">
        <f t="shared" si="20"/>
        <v>0</v>
      </c>
      <c r="N84" s="72">
        <f t="shared" si="16"/>
        <v>120000</v>
      </c>
      <c r="O84" s="72">
        <f t="shared" si="16"/>
        <v>1742</v>
      </c>
      <c r="P84" s="73">
        <f t="shared" si="17"/>
        <v>118258</v>
      </c>
    </row>
    <row r="85" spans="1:16" ht="12.75">
      <c r="A85" s="26"/>
      <c r="B85" s="25">
        <v>451</v>
      </c>
      <c r="C85" s="63" t="s">
        <v>90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>
        <f t="shared" si="16"/>
        <v>0</v>
      </c>
      <c r="O85" s="72">
        <f t="shared" si="16"/>
        <v>0</v>
      </c>
      <c r="P85" s="73">
        <f t="shared" si="17"/>
        <v>0</v>
      </c>
    </row>
    <row r="86" spans="1:16" ht="12.75">
      <c r="A86" s="26"/>
      <c r="B86" s="25">
        <v>452</v>
      </c>
      <c r="C86" s="24" t="s">
        <v>91</v>
      </c>
      <c r="D86" s="72">
        <v>120000</v>
      </c>
      <c r="E86" s="72">
        <v>1742</v>
      </c>
      <c r="F86" s="72"/>
      <c r="G86" s="72"/>
      <c r="H86" s="72"/>
      <c r="I86" s="72"/>
      <c r="J86" s="72"/>
      <c r="K86" s="72"/>
      <c r="L86" s="72"/>
      <c r="M86" s="72"/>
      <c r="N86" s="72">
        <f t="shared" si="16"/>
        <v>120000</v>
      </c>
      <c r="O86" s="72">
        <f t="shared" si="16"/>
        <v>1742</v>
      </c>
      <c r="P86" s="73">
        <f t="shared" si="17"/>
        <v>118258</v>
      </c>
    </row>
    <row r="87" spans="1:16" ht="12.75">
      <c r="A87" s="26"/>
      <c r="B87" s="25">
        <v>453</v>
      </c>
      <c r="C87" s="24" t="s">
        <v>92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0</v>
      </c>
      <c r="O87" s="72">
        <f t="shared" si="16"/>
        <v>0</v>
      </c>
      <c r="P87" s="73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2">
        <f>SUM(D89:D93)</f>
        <v>29990000</v>
      </c>
      <c r="E88" s="72">
        <f>SUM(E89:E93)</f>
        <v>5841182</v>
      </c>
      <c r="F88" s="72">
        <f aca="true" t="shared" si="21" ref="F88:M88">SUM(F89:F93)</f>
        <v>0</v>
      </c>
      <c r="G88" s="72">
        <f t="shared" si="21"/>
        <v>0</v>
      </c>
      <c r="H88" s="72">
        <f t="shared" si="21"/>
        <v>100000</v>
      </c>
      <c r="I88" s="72">
        <f t="shared" si="21"/>
        <v>6300</v>
      </c>
      <c r="J88" s="72">
        <f t="shared" si="21"/>
        <v>542500</v>
      </c>
      <c r="K88" s="72">
        <f t="shared" si="21"/>
        <v>0</v>
      </c>
      <c r="L88" s="72">
        <f t="shared" si="21"/>
        <v>0</v>
      </c>
      <c r="M88" s="72">
        <f t="shared" si="21"/>
        <v>0</v>
      </c>
      <c r="N88" s="72">
        <f t="shared" si="16"/>
        <v>30632500</v>
      </c>
      <c r="O88" s="72">
        <f t="shared" si="16"/>
        <v>5847482</v>
      </c>
      <c r="P88" s="73">
        <f t="shared" si="17"/>
        <v>24785018</v>
      </c>
    </row>
    <row r="89" spans="1:16" ht="12.75">
      <c r="A89" s="26"/>
      <c r="B89" s="25">
        <v>461</v>
      </c>
      <c r="C89" s="63" t="s">
        <v>94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>
        <f t="shared" si="16"/>
        <v>0</v>
      </c>
      <c r="O89" s="72">
        <f t="shared" si="16"/>
        <v>0</v>
      </c>
      <c r="P89" s="73">
        <f t="shared" si="17"/>
        <v>0</v>
      </c>
    </row>
    <row r="90" spans="1:16" ht="12.75">
      <c r="A90" s="26"/>
      <c r="B90" s="25">
        <v>462</v>
      </c>
      <c r="C90" s="63" t="s">
        <v>95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463</v>
      </c>
      <c r="C91" s="24" t="s">
        <v>96</v>
      </c>
      <c r="D91" s="72">
        <v>11000000</v>
      </c>
      <c r="E91" s="72">
        <v>960000</v>
      </c>
      <c r="F91" s="72"/>
      <c r="G91" s="72"/>
      <c r="H91" s="72"/>
      <c r="I91" s="72"/>
      <c r="J91" s="72"/>
      <c r="K91" s="72"/>
      <c r="L91" s="72"/>
      <c r="M91" s="72"/>
      <c r="N91" s="72">
        <f t="shared" si="16"/>
        <v>11000000</v>
      </c>
      <c r="O91" s="72">
        <f t="shared" si="16"/>
        <v>960000</v>
      </c>
      <c r="P91" s="73">
        <f t="shared" si="17"/>
        <v>10040000</v>
      </c>
    </row>
    <row r="92" spans="1:16" ht="12.75">
      <c r="A92" s="26"/>
      <c r="B92" s="25">
        <v>464</v>
      </c>
      <c r="C92" s="63" t="s">
        <v>97</v>
      </c>
      <c r="D92" s="72">
        <v>18990000</v>
      </c>
      <c r="E92" s="72">
        <v>4881182</v>
      </c>
      <c r="F92" s="72"/>
      <c r="G92" s="72"/>
      <c r="H92" s="72">
        <v>100000</v>
      </c>
      <c r="I92" s="72">
        <v>6300</v>
      </c>
      <c r="J92" s="72">
        <v>542500</v>
      </c>
      <c r="K92" s="72"/>
      <c r="L92" s="72"/>
      <c r="M92" s="72"/>
      <c r="N92" s="72">
        <f t="shared" si="16"/>
        <v>19632500</v>
      </c>
      <c r="O92" s="72">
        <f t="shared" si="16"/>
        <v>4887482</v>
      </c>
      <c r="P92" s="73">
        <f t="shared" si="17"/>
        <v>14745018</v>
      </c>
    </row>
    <row r="93" spans="1:16" ht="12.75">
      <c r="A93" s="26"/>
      <c r="B93" s="25">
        <v>465</v>
      </c>
      <c r="C93" s="24" t="s">
        <v>98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>
        <f t="shared" si="16"/>
        <v>0</v>
      </c>
      <c r="O93" s="72">
        <f t="shared" si="16"/>
        <v>0</v>
      </c>
      <c r="P93" s="73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2">
        <f>SUM(D95:D98)</f>
        <v>1100000</v>
      </c>
      <c r="E94" s="72">
        <f>SUM(E95:E98)</f>
        <v>70000</v>
      </c>
      <c r="F94" s="72">
        <f aca="true" t="shared" si="22" ref="F94:M94">SUM(F95:F98)</f>
        <v>0</v>
      </c>
      <c r="G94" s="72">
        <f t="shared" si="22"/>
        <v>0</v>
      </c>
      <c r="H94" s="72">
        <f t="shared" si="22"/>
        <v>0</v>
      </c>
      <c r="I94" s="72">
        <f t="shared" si="22"/>
        <v>0</v>
      </c>
      <c r="J94" s="72">
        <f t="shared" si="22"/>
        <v>0</v>
      </c>
      <c r="K94" s="72">
        <f t="shared" si="22"/>
        <v>0</v>
      </c>
      <c r="L94" s="72">
        <f t="shared" si="22"/>
        <v>0</v>
      </c>
      <c r="M94" s="72">
        <f t="shared" si="22"/>
        <v>0</v>
      </c>
      <c r="N94" s="72">
        <f t="shared" si="16"/>
        <v>1100000</v>
      </c>
      <c r="O94" s="72">
        <f t="shared" si="16"/>
        <v>70000</v>
      </c>
      <c r="P94" s="73">
        <f t="shared" si="17"/>
        <v>1030000</v>
      </c>
    </row>
    <row r="95" spans="1:16" ht="12.75">
      <c r="A95" s="26"/>
      <c r="B95" s="25">
        <v>471</v>
      </c>
      <c r="C95" s="63" t="s">
        <v>100</v>
      </c>
      <c r="D95" s="72">
        <v>1100000</v>
      </c>
      <c r="E95" s="72">
        <v>70000</v>
      </c>
      <c r="F95" s="72"/>
      <c r="G95" s="72"/>
      <c r="H95" s="72"/>
      <c r="I95" s="72"/>
      <c r="J95" s="72"/>
      <c r="K95" s="72"/>
      <c r="L95" s="72"/>
      <c r="M95" s="72"/>
      <c r="N95" s="72">
        <f t="shared" si="16"/>
        <v>1100000</v>
      </c>
      <c r="O95" s="72">
        <f t="shared" si="16"/>
        <v>70000</v>
      </c>
      <c r="P95" s="73">
        <f t="shared" si="17"/>
        <v>1030000</v>
      </c>
    </row>
    <row r="96" spans="1:16" ht="12.75">
      <c r="A96" s="26"/>
      <c r="B96" s="25">
        <v>472</v>
      </c>
      <c r="C96" s="63" t="s">
        <v>101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>
        <f t="shared" si="16"/>
        <v>0</v>
      </c>
      <c r="O96" s="72">
        <f t="shared" si="16"/>
        <v>0</v>
      </c>
      <c r="P96" s="73">
        <f t="shared" si="17"/>
        <v>0</v>
      </c>
    </row>
    <row r="97" spans="1:16" ht="12.75">
      <c r="A97" s="26"/>
      <c r="B97" s="25">
        <v>473</v>
      </c>
      <c r="C97" s="63" t="s">
        <v>102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474</v>
      </c>
      <c r="C98" s="63" t="s">
        <v>103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2">
        <f>SUM(D100:D102)</f>
        <v>8100000</v>
      </c>
      <c r="E99" s="72">
        <f>SUM(E100:E102)</f>
        <v>3099180</v>
      </c>
      <c r="F99" s="72">
        <f aca="true" t="shared" si="23" ref="F99:M99">SUM(F100:F102)</f>
        <v>0</v>
      </c>
      <c r="G99" s="72">
        <f t="shared" si="23"/>
        <v>0</v>
      </c>
      <c r="H99" s="72">
        <f t="shared" si="23"/>
        <v>0</v>
      </c>
      <c r="I99" s="72">
        <f t="shared" si="23"/>
        <v>0</v>
      </c>
      <c r="J99" s="72">
        <f t="shared" si="23"/>
        <v>0</v>
      </c>
      <c r="K99" s="72">
        <f t="shared" si="23"/>
        <v>0</v>
      </c>
      <c r="L99" s="72">
        <f t="shared" si="23"/>
        <v>0</v>
      </c>
      <c r="M99" s="72">
        <f t="shared" si="23"/>
        <v>0</v>
      </c>
      <c r="N99" s="72">
        <f t="shared" si="16"/>
        <v>8100000</v>
      </c>
      <c r="O99" s="72">
        <f t="shared" si="16"/>
        <v>3099180</v>
      </c>
      <c r="P99" s="73">
        <f t="shared" si="17"/>
        <v>5000820</v>
      </c>
    </row>
    <row r="100" spans="1:16" ht="12.75">
      <c r="A100" s="26"/>
      <c r="B100" s="25">
        <v>491</v>
      </c>
      <c r="C100" s="63" t="s">
        <v>105</v>
      </c>
      <c r="D100" s="72">
        <v>6100000</v>
      </c>
      <c r="E100" s="72">
        <v>3099180</v>
      </c>
      <c r="F100" s="72"/>
      <c r="G100" s="72"/>
      <c r="H100" s="72"/>
      <c r="I100" s="72"/>
      <c r="J100" s="72"/>
      <c r="K100" s="72"/>
      <c r="L100" s="72"/>
      <c r="M100" s="72"/>
      <c r="N100" s="72">
        <f t="shared" si="16"/>
        <v>6100000</v>
      </c>
      <c r="O100" s="72">
        <f t="shared" si="16"/>
        <v>3099180</v>
      </c>
      <c r="P100" s="73">
        <f t="shared" si="17"/>
        <v>3000820</v>
      </c>
    </row>
    <row r="101" spans="1:16" ht="12.75">
      <c r="A101" s="26"/>
      <c r="B101" s="25">
        <v>492</v>
      </c>
      <c r="C101" s="63" t="s">
        <v>106</v>
      </c>
      <c r="D101" s="72">
        <v>2000000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2000000</v>
      </c>
      <c r="O101" s="72">
        <f t="shared" si="16"/>
        <v>0</v>
      </c>
      <c r="P101" s="73">
        <f t="shared" si="17"/>
        <v>2000000</v>
      </c>
    </row>
    <row r="102" spans="1:16" ht="12.75">
      <c r="A102" s="27"/>
      <c r="B102" s="25">
        <v>493</v>
      </c>
      <c r="C102" s="63" t="s">
        <v>107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0</v>
      </c>
      <c r="O102" s="72">
        <f t="shared" si="16"/>
        <v>0</v>
      </c>
      <c r="P102" s="73">
        <f t="shared" si="17"/>
        <v>0</v>
      </c>
    </row>
    <row r="103" spans="3:16" ht="12.75">
      <c r="C103" s="5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2">
        <f>SUM(D105:D114)</f>
        <v>190030000</v>
      </c>
      <c r="E104" s="72">
        <f>SUM(E105:E114)</f>
        <v>14451769</v>
      </c>
      <c r="F104" s="72">
        <f aca="true" t="shared" si="24" ref="F104:M104">SUM(F105:F114)</f>
        <v>0</v>
      </c>
      <c r="G104" s="72">
        <f t="shared" si="24"/>
        <v>0</v>
      </c>
      <c r="H104" s="72">
        <f t="shared" si="24"/>
        <v>680000</v>
      </c>
      <c r="I104" s="72">
        <f t="shared" si="24"/>
        <v>11300</v>
      </c>
      <c r="J104" s="72">
        <f t="shared" si="24"/>
        <v>20700000</v>
      </c>
      <c r="K104" s="72">
        <f t="shared" si="24"/>
        <v>0</v>
      </c>
      <c r="L104" s="72">
        <f t="shared" si="24"/>
        <v>0</v>
      </c>
      <c r="M104" s="72">
        <f t="shared" si="24"/>
        <v>0</v>
      </c>
      <c r="N104" s="72">
        <f t="shared" si="16"/>
        <v>211410000</v>
      </c>
      <c r="O104" s="72">
        <f t="shared" si="16"/>
        <v>14463069</v>
      </c>
      <c r="P104" s="73">
        <f t="shared" si="17"/>
        <v>196946931</v>
      </c>
    </row>
    <row r="105" spans="1:16" ht="12.75">
      <c r="A105" s="26"/>
      <c r="B105" s="25">
        <v>480</v>
      </c>
      <c r="C105" s="63" t="s">
        <v>109</v>
      </c>
      <c r="D105" s="72">
        <v>1550000</v>
      </c>
      <c r="E105" s="72">
        <v>245310</v>
      </c>
      <c r="F105" s="72"/>
      <c r="G105" s="72"/>
      <c r="H105" s="72">
        <v>630000</v>
      </c>
      <c r="I105" s="72">
        <v>11300</v>
      </c>
      <c r="J105" s="72"/>
      <c r="K105" s="72"/>
      <c r="L105" s="72"/>
      <c r="M105" s="72"/>
      <c r="N105" s="72">
        <f t="shared" si="16"/>
        <v>2180000</v>
      </c>
      <c r="O105" s="72">
        <f t="shared" si="16"/>
        <v>256610</v>
      </c>
      <c r="P105" s="73">
        <f t="shared" si="17"/>
        <v>1923390</v>
      </c>
    </row>
    <row r="106" spans="1:16" ht="12.75">
      <c r="A106" s="26"/>
      <c r="B106" s="25">
        <v>481</v>
      </c>
      <c r="C106" s="63" t="s">
        <v>110</v>
      </c>
      <c r="D106" s="72">
        <v>5000000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>
        <f t="shared" si="16"/>
        <v>5000000</v>
      </c>
      <c r="O106" s="72">
        <f t="shared" si="16"/>
        <v>0</v>
      </c>
      <c r="P106" s="73">
        <f t="shared" si="17"/>
        <v>5000000</v>
      </c>
    </row>
    <row r="107" spans="1:16" ht="12.75">
      <c r="A107" s="26"/>
      <c r="B107" s="25">
        <v>482</v>
      </c>
      <c r="C107" s="63" t="s">
        <v>111</v>
      </c>
      <c r="D107" s="72">
        <v>174950000</v>
      </c>
      <c r="E107" s="72">
        <v>14145861</v>
      </c>
      <c r="F107" s="72"/>
      <c r="G107" s="72"/>
      <c r="H107" s="72"/>
      <c r="I107" s="72"/>
      <c r="J107" s="72">
        <v>20700000</v>
      </c>
      <c r="K107" s="72"/>
      <c r="L107" s="72"/>
      <c r="M107" s="72"/>
      <c r="N107" s="72">
        <f t="shared" si="16"/>
        <v>195650000</v>
      </c>
      <c r="O107" s="72">
        <f t="shared" si="16"/>
        <v>14145861</v>
      </c>
      <c r="P107" s="73">
        <f t="shared" si="17"/>
        <v>181504139</v>
      </c>
    </row>
    <row r="108" spans="1:16" ht="12.75">
      <c r="A108" s="26"/>
      <c r="B108" s="25">
        <v>483</v>
      </c>
      <c r="C108" s="63" t="s">
        <v>112</v>
      </c>
      <c r="D108" s="72">
        <v>230000</v>
      </c>
      <c r="E108" s="72">
        <v>23978</v>
      </c>
      <c r="F108" s="72"/>
      <c r="G108" s="72"/>
      <c r="H108" s="72">
        <v>50000</v>
      </c>
      <c r="I108" s="72"/>
      <c r="J108" s="72"/>
      <c r="K108" s="72"/>
      <c r="L108" s="72"/>
      <c r="M108" s="72"/>
      <c r="N108" s="72">
        <f t="shared" si="16"/>
        <v>280000</v>
      </c>
      <c r="O108" s="72">
        <f t="shared" si="16"/>
        <v>23978</v>
      </c>
      <c r="P108" s="73">
        <f t="shared" si="17"/>
        <v>256022</v>
      </c>
    </row>
    <row r="109" spans="1:16" ht="12.75">
      <c r="A109" s="26"/>
      <c r="B109" s="25">
        <v>484</v>
      </c>
      <c r="C109" s="63" t="s">
        <v>113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>
        <f t="shared" si="16"/>
        <v>0</v>
      </c>
      <c r="O109" s="72">
        <f t="shared" si="16"/>
        <v>0</v>
      </c>
      <c r="P109" s="73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2">
        <v>8000000</v>
      </c>
      <c r="E110" s="72">
        <v>36620</v>
      </c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8000000</v>
      </c>
      <c r="O110" s="72">
        <f t="shared" si="16"/>
        <v>36620</v>
      </c>
      <c r="P110" s="73">
        <f t="shared" si="17"/>
        <v>7963380</v>
      </c>
    </row>
    <row r="111" spans="1:16" ht="12.75">
      <c r="A111" s="28"/>
      <c r="B111" s="25">
        <v>486</v>
      </c>
      <c r="C111" s="63" t="s">
        <v>115</v>
      </c>
      <c r="D111" s="72">
        <v>300000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300000</v>
      </c>
      <c r="O111" s="72">
        <f t="shared" si="16"/>
        <v>0</v>
      </c>
      <c r="P111" s="73">
        <f t="shared" si="17"/>
        <v>300000</v>
      </c>
    </row>
    <row r="112" spans="1:16" ht="12.75">
      <c r="A112" s="28"/>
      <c r="B112" s="25">
        <v>487</v>
      </c>
      <c r="C112" s="63" t="s">
        <v>116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7" t="s">
        <v>119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1:16" ht="1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ht="58.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ht="27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25.5" customHeight="1">
      <c r="A120" s="17"/>
      <c r="B120" s="17"/>
      <c r="C120" s="67" t="s">
        <v>123</v>
      </c>
      <c r="D120" s="84"/>
      <c r="E120" s="84"/>
      <c r="F120" s="9"/>
      <c r="G120" s="9"/>
      <c r="H120" s="9"/>
      <c r="I120" s="9"/>
      <c r="J120" s="9"/>
      <c r="K120" s="9"/>
      <c r="L120" s="9"/>
      <c r="M120" s="9"/>
      <c r="N120" s="94" t="s">
        <v>125</v>
      </c>
      <c r="O120" s="94"/>
      <c r="P120" s="94"/>
    </row>
    <row r="121" spans="1:16" ht="27" customHeight="1">
      <c r="A121" s="17"/>
      <c r="B121" s="17"/>
      <c r="C121" s="67" t="s">
        <v>124</v>
      </c>
      <c r="D121" s="84"/>
      <c r="E121" s="84"/>
      <c r="F121" s="9"/>
      <c r="G121" s="9"/>
      <c r="H121" s="9"/>
      <c r="K121" s="9"/>
      <c r="L121" s="9"/>
      <c r="M121" s="9"/>
      <c r="N121" s="95" t="s">
        <v>15</v>
      </c>
      <c r="O121" s="95"/>
      <c r="P121" s="95"/>
    </row>
    <row r="122" spans="1:14" ht="24.75" customHeight="1">
      <c r="A122" s="91"/>
      <c r="B122" s="91"/>
      <c r="C122" s="91"/>
      <c r="D122" s="84"/>
      <c r="E122" s="84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2017-04-26T09:39:20Z</cp:lastPrinted>
  <dcterms:created xsi:type="dcterms:W3CDTF">2010-06-28T08:20:16Z</dcterms:created>
  <dcterms:modified xsi:type="dcterms:W3CDTF">2017-04-26T09:39:42Z</dcterms:modified>
  <cp:category/>
  <cp:version/>
  <cp:contentType/>
  <cp:contentStatus/>
</cp:coreProperties>
</file>