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<sst xmlns="http://schemas.openxmlformats.org/spreadsheetml/2006/main" count="170" uniqueCount="140">
  <si>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</si>
  <si>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</si>
  <si>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</si>
  <si>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</si>
  <si>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</si>
  <si>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</si>
  <si>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</si>
  <si>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</si>
  <si>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</si>
  <si>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</si>
  <si>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</si>
  <si>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</si>
  <si>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</si>
  <si>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</si>
  <si>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</si>
  <si>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</si>
  <si>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</si>
  <si>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</si>
  <si>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</si>
  <si>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</si>
  <si>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</si>
  <si>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</si>
  <si>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</si>
  <si>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</si>
  <si>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</si>
  <si>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</si>
  <si>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</si>
  <si>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</si>
  <si>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</si>
  <si>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</si>
  <si>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</si>
  <si>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</si>
  <si>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</si>
  <si>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</si>
  <si>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</si>
  <si>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</si>
  <si>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</si>
  <si>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</si>
  <si>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</si>
  <si>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</si>
  <si>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</si>
  <si>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</si>
  <si>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</si>
  <si>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</si>
  <si>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</si>
  <si>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</si>
  <si>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</si>
  <si>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</si>
  <si>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</si>
  <si>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</si>
  <si>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</si>
  <si>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</si>
  <si>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</si>
  <si>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</si>
  <si>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</si>
  <si>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</si>
  <si>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</si>
  <si>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</si>
  <si>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</si>
  <si>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</si>
  <si>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</si>
  <si>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</si>
  <si>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</si>
  <si>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</si>
  <si>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</si>
  <si>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</si>
  <si>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</si>
  <si>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</si>
  <si>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</si>
  <si>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</si>
  <si>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</si>
  <si>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</si>
  <si>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</si>
  <si>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</si>
  <si>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</si>
  <si>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</si>
  <si>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</si>
  <si>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</si>
  <si>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</si>
  <si>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</si>
  <si>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</si>
  <si>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</si>
  <si>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</si>
  <si>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</si>
  <si>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</si>
  <si>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</si>
  <si>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</si>
  <si>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</si>
  <si>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</si>
  <si>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</si>
  <si>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</si>
  <si>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</si>
  <si>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</si>
  <si>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</si>
  <si>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</si>
  <si>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</si>
  <si>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</si>
  <si>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</si>
  <si>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</si>
  <si>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</si>
  <si>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</si>
  <si>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</si>
  <si>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</si>
  <si>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</si>
  <si>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</si>
  <si>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</si>
  <si>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</si>
  <si>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</si>
  <si>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</si>
  <si>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</si>
  <si>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</si>
  <si>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</si>
  <si>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</si>
  <si>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</si>
  <si>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</si>
  <si>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</si>
  <si>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</si>
  <si>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</si>
  <si>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</si>
  <si>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</si>
  <si>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</si>
  <si>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</si>
  <si>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</si>
  <si>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</si>
  <si>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</si>
  <si>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>Општина: KI:EVO</t>
  </si>
  <si>
    <t>Prihodi -  Kvartal  01</t>
  </si>
  <si>
    <t>Realizacija za 01 kvartal</t>
  </si>
  <si>
    <t>Rashodi -  Kvartal  01</t>
  </si>
  <si>
    <t xml:space="preserve">Buxet za  2016 godina </t>
  </si>
  <si>
    <t xml:space="preserve">Namenska dotacija za 2016 godina </t>
  </si>
  <si>
    <t>Samofinansira~ki aktivnosti za 2016 godina</t>
  </si>
  <si>
    <t>Donacii za 2016 godina</t>
  </si>
  <si>
    <t xml:space="preserve">Krediti za 2016 godina </t>
  </si>
  <si>
    <t>Vkupno za 2016 godina</t>
  </si>
  <si>
    <t xml:space="preserve">Izve{taen period : od 01.01-2016godina do 31.03-2016godina                        </t>
  </si>
  <si>
    <t>Datum na podnesuvawe na izve{tajot: 30.04-2016</t>
  </si>
  <si>
    <t xml:space="preserve">Kvartalen izve{taj za izvr{uvaweto na buxetot za op{tina Ki~evo za izve{tajniot period (kumulativno) za kvartal od  01.01-2016  godina do 31.03-2016 godina </t>
  </si>
  <si>
    <t>Ostanato za realizacija do kraj na 2016 godina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</si>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</sst>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8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33" borderId="1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vertical="top"/>
    </xf>
    <xf numFmtId="167" fontId="23" fillId="0" borderId="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horizontal="left" wrapText="1"/>
    </xf>
    <xf numFmtId="167" fontId="23" fillId="0" borderId="0" xfId="42" applyNumberFormat="1" applyFont="1" applyBorder="1" applyAlignment="1">
      <alignment horizontal="left" wrapText="1"/>
    </xf>
    <xf numFmtId="167" fontId="23" fillId="0" borderId="0" xfId="42" applyNumberFormat="1" applyFont="1" applyBorder="1" applyAlignment="1">
      <alignment horizontal="left"/>
    </xf>
    <xf numFmtId="167" fontId="23" fillId="0" borderId="10" xfId="42" applyNumberFormat="1" applyFont="1" applyBorder="1" applyAlignment="1">
      <alignment horizontal="left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A16">
      <selection activeCell="E76" sqref="E76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3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1" t="s">
        <v>100</v>
      </c>
      <c r="B1" s="81"/>
      <c r="C1" s="81"/>
    </row>
    <row r="2" spans="1:16" ht="18.75">
      <c r="A2" s="83" t="s">
        <v>137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135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98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77" t="s">
        <v>126</v>
      </c>
      <c r="D10" s="84" t="s">
        <v>129</v>
      </c>
      <c r="E10" s="84"/>
      <c r="F10" s="84" t="s">
        <v>130</v>
      </c>
      <c r="G10" s="84"/>
      <c r="H10" s="84" t="s">
        <v>131</v>
      </c>
      <c r="I10" s="84"/>
      <c r="J10" s="84" t="s">
        <v>132</v>
      </c>
      <c r="K10" s="84"/>
      <c r="L10" s="84" t="s">
        <v>133</v>
      </c>
      <c r="M10" s="84"/>
      <c r="N10" s="76" t="s">
        <v>134</v>
      </c>
      <c r="O10" s="76"/>
      <c r="P10" s="76"/>
    </row>
    <row r="11" spans="1:16" ht="33" customHeight="1">
      <c r="A11" s="4"/>
      <c r="B11" s="3"/>
      <c r="C11" s="77"/>
      <c r="D11" s="30" t="s">
        <v>0</v>
      </c>
      <c r="E11" s="30" t="s">
        <v>127</v>
      </c>
      <c r="F11" s="30" t="s">
        <v>1</v>
      </c>
      <c r="G11" s="30" t="s">
        <v>127</v>
      </c>
      <c r="H11" s="30" t="s">
        <v>1</v>
      </c>
      <c r="I11" s="30" t="s">
        <v>127</v>
      </c>
      <c r="J11" s="30" t="s">
        <v>1</v>
      </c>
      <c r="K11" s="30" t="s">
        <v>127</v>
      </c>
      <c r="L11" s="30" t="s">
        <v>1</v>
      </c>
      <c r="M11" s="30" t="s">
        <v>127</v>
      </c>
      <c r="N11" s="40" t="s">
        <v>1</v>
      </c>
      <c r="O11" s="30" t="s">
        <v>127</v>
      </c>
      <c r="P11" s="30" t="s">
        <v>138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8">
        <f>D20+D28+D34+D38</f>
        <v>353961000</v>
      </c>
      <c r="E13" s="68">
        <f>E20+E28+E34+E38</f>
        <v>52291166</v>
      </c>
      <c r="F13" s="68">
        <f aca="true" t="shared" si="0" ref="F13:P13">F20+F28+F34+F38</f>
        <v>375233755</v>
      </c>
      <c r="G13" s="68">
        <f t="shared" si="0"/>
        <v>93466904</v>
      </c>
      <c r="H13" s="68">
        <f t="shared" si="0"/>
        <v>19127132</v>
      </c>
      <c r="I13" s="68">
        <f t="shared" si="0"/>
        <v>1879117</v>
      </c>
      <c r="J13" s="68">
        <f t="shared" si="0"/>
        <v>799390</v>
      </c>
      <c r="K13" s="68">
        <f t="shared" si="0"/>
        <v>69000</v>
      </c>
      <c r="L13" s="68">
        <f t="shared" si="0"/>
        <v>7200000</v>
      </c>
      <c r="M13" s="68">
        <f t="shared" si="0"/>
        <v>672600</v>
      </c>
      <c r="N13" s="68">
        <f t="shared" si="0"/>
        <v>756321277</v>
      </c>
      <c r="O13" s="68">
        <f t="shared" si="0"/>
        <v>148378787</v>
      </c>
      <c r="P13" s="68">
        <f t="shared" si="0"/>
        <v>607942490</v>
      </c>
    </row>
    <row r="14" spans="1:16" ht="12.75">
      <c r="A14" s="4"/>
      <c r="B14" s="3"/>
      <c r="C14" s="23" t="s">
        <v>4</v>
      </c>
      <c r="D14" s="68">
        <f>D66+D71+D76+D84+D88+D94+D99</f>
        <v>220681000</v>
      </c>
      <c r="E14" s="68">
        <f>E66+E71+E76+E84+E88+E94+E99</f>
        <v>33577730</v>
      </c>
      <c r="F14" s="68">
        <f aca="true" t="shared" si="1" ref="F14:P14">F66+F71+F76+F84+F88+F94+F99</f>
        <v>375223755</v>
      </c>
      <c r="G14" s="68">
        <f t="shared" si="1"/>
        <v>89007274</v>
      </c>
      <c r="H14" s="68">
        <f t="shared" si="1"/>
        <v>18497132</v>
      </c>
      <c r="I14" s="68">
        <f t="shared" si="1"/>
        <v>1712716</v>
      </c>
      <c r="J14" s="68">
        <f t="shared" si="1"/>
        <v>799390</v>
      </c>
      <c r="K14" s="68">
        <f t="shared" si="1"/>
        <v>0</v>
      </c>
      <c r="L14" s="68">
        <f t="shared" si="1"/>
        <v>0</v>
      </c>
      <c r="M14" s="68">
        <f t="shared" si="1"/>
        <v>0</v>
      </c>
      <c r="N14" s="68">
        <f t="shared" si="1"/>
        <v>615201277</v>
      </c>
      <c r="O14" s="68">
        <f t="shared" si="1"/>
        <v>124297720</v>
      </c>
      <c r="P14" s="68">
        <f t="shared" si="1"/>
        <v>490903557</v>
      </c>
    </row>
    <row r="15" spans="1:16" ht="12.75">
      <c r="A15" s="4"/>
      <c r="B15" s="3"/>
      <c r="C15" s="1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</row>
    <row r="16" spans="1:16" ht="12.75">
      <c r="A16" s="4"/>
      <c r="B16" s="3"/>
      <c r="C16" s="22" t="s">
        <v>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1"/>
      <c r="P16" s="71"/>
    </row>
    <row r="17" spans="1:16" ht="12.75">
      <c r="A17" s="4"/>
      <c r="B17" s="3"/>
      <c r="C17" s="23" t="s">
        <v>6</v>
      </c>
      <c r="D17" s="68">
        <f>D51+D56</f>
        <v>32000000</v>
      </c>
      <c r="E17" s="68">
        <f>E51+E56</f>
        <v>7297543</v>
      </c>
      <c r="F17" s="68">
        <f aca="true" t="shared" si="2" ref="F17:P17">F51+F56</f>
        <v>0</v>
      </c>
      <c r="G17" s="68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32000000</v>
      </c>
      <c r="O17" s="68">
        <f t="shared" si="2"/>
        <v>7297543</v>
      </c>
      <c r="P17" s="68">
        <f t="shared" si="2"/>
        <v>24702457</v>
      </c>
    </row>
    <row r="18" spans="1:16" ht="12.75">
      <c r="A18" s="4"/>
      <c r="B18" s="3"/>
      <c r="C18" s="23" t="s">
        <v>7</v>
      </c>
      <c r="D18" s="68">
        <f>D104</f>
        <v>165280000</v>
      </c>
      <c r="E18" s="68">
        <f>E104</f>
        <v>25652202</v>
      </c>
      <c r="F18" s="68">
        <f aca="true" t="shared" si="3" ref="F18:P18">F104</f>
        <v>10000</v>
      </c>
      <c r="G18" s="68">
        <f t="shared" si="3"/>
        <v>0</v>
      </c>
      <c r="H18" s="68">
        <f t="shared" si="3"/>
        <v>630000</v>
      </c>
      <c r="I18" s="68">
        <f t="shared" si="3"/>
        <v>0</v>
      </c>
      <c r="J18" s="68">
        <f t="shared" si="3"/>
        <v>0</v>
      </c>
      <c r="K18" s="68">
        <f t="shared" si="3"/>
        <v>0</v>
      </c>
      <c r="L18" s="68">
        <f t="shared" si="3"/>
        <v>7200000</v>
      </c>
      <c r="M18" s="68">
        <f t="shared" si="3"/>
        <v>672600</v>
      </c>
      <c r="N18" s="68">
        <f t="shared" si="3"/>
        <v>173120000</v>
      </c>
      <c r="O18" s="68">
        <f t="shared" si="3"/>
        <v>26324802</v>
      </c>
      <c r="P18" s="68">
        <f t="shared" si="3"/>
        <v>146795198</v>
      </c>
    </row>
    <row r="19" spans="1:16" ht="12.75">
      <c r="A19" s="4"/>
      <c r="B19" s="3"/>
      <c r="C19" s="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178948000</v>
      </c>
      <c r="E20" s="64">
        <f>SUM(E21:E27)</f>
        <v>27395129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178948000</v>
      </c>
      <c r="O20" s="64">
        <f>E20+G20+I20+K20+M20</f>
        <v>27395129</v>
      </c>
      <c r="P20" s="62">
        <f>N20-O20</f>
        <v>151552871</v>
      </c>
    </row>
    <row r="21" spans="1:16" ht="12.75">
      <c r="A21" s="35"/>
      <c r="B21" s="36" t="s">
        <v>9</v>
      </c>
      <c r="C21" s="34" t="s">
        <v>10</v>
      </c>
      <c r="D21" s="64">
        <v>5003000</v>
      </c>
      <c r="E21" s="64">
        <v>1174411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8">D21+F21+H21+J21+L21</f>
        <v>5003000</v>
      </c>
      <c r="O21" s="64">
        <f>E21+G21+I21+K21+M21</f>
        <v>1174411</v>
      </c>
      <c r="P21" s="62">
        <f>N21-O21</f>
        <v>3828589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47050000</v>
      </c>
      <c r="E23" s="64">
        <v>6621660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47050000</v>
      </c>
      <c r="O23" s="64">
        <f t="shared" si="6"/>
        <v>6621660</v>
      </c>
      <c r="P23" s="62">
        <f t="shared" si="7"/>
        <v>40428340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126780000</v>
      </c>
      <c r="E26" s="64">
        <v>19570158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126780000</v>
      </c>
      <c r="O26" s="64">
        <f t="shared" si="6"/>
        <v>19570158</v>
      </c>
      <c r="P26" s="62">
        <f t="shared" si="7"/>
        <v>107209842</v>
      </c>
    </row>
    <row r="27" spans="1:16" ht="12.75">
      <c r="A27" s="35"/>
      <c r="B27" s="36" t="s">
        <v>21</v>
      </c>
      <c r="C27" s="34" t="s">
        <v>22</v>
      </c>
      <c r="D27" s="64">
        <v>115000</v>
      </c>
      <c r="E27" s="64">
        <v>28900</v>
      </c>
      <c r="F27" s="64"/>
      <c r="G27" s="64"/>
      <c r="H27" s="64"/>
      <c r="I27" s="64"/>
      <c r="J27" s="64"/>
      <c r="K27" s="64"/>
      <c r="L27" s="64"/>
      <c r="M27" s="64"/>
      <c r="N27" s="64">
        <f t="shared" si="5"/>
        <v>115000</v>
      </c>
      <c r="O27" s="64">
        <f t="shared" si="6"/>
        <v>28900</v>
      </c>
      <c r="P27" s="62">
        <f t="shared" si="7"/>
        <v>86100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5415000</v>
      </c>
      <c r="E28" s="64">
        <f>SUM(E29:E33)</f>
        <v>1633287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19127132</v>
      </c>
      <c r="I28" s="64">
        <f t="shared" si="8"/>
        <v>1879117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24542132</v>
      </c>
      <c r="O28" s="64">
        <f t="shared" si="6"/>
        <v>3512404</v>
      </c>
      <c r="P28" s="62">
        <f t="shared" si="7"/>
        <v>21029728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5"/>
      <c r="J29" s="64"/>
      <c r="K29" s="64"/>
      <c r="L29" s="64"/>
      <c r="M29" s="64"/>
      <c r="N29" s="64">
        <f t="shared" si="5"/>
        <v>0</v>
      </c>
      <c r="O29" s="64">
        <f t="shared" si="6"/>
        <v>0</v>
      </c>
      <c r="P29" s="62">
        <f t="shared" si="7"/>
        <v>0</v>
      </c>
    </row>
    <row r="30" spans="1:16" ht="12.75">
      <c r="A30" s="35"/>
      <c r="B30" s="36" t="s">
        <v>26</v>
      </c>
      <c r="C30" s="34" t="s">
        <v>27</v>
      </c>
      <c r="D30" s="64">
        <v>1500000</v>
      </c>
      <c r="E30" s="64">
        <v>941490</v>
      </c>
      <c r="F30" s="64"/>
      <c r="G30" s="64"/>
      <c r="H30" s="64"/>
      <c r="I30" s="65"/>
      <c r="J30" s="64"/>
      <c r="K30" s="64"/>
      <c r="L30" s="64"/>
      <c r="M30" s="64"/>
      <c r="N30" s="64">
        <f t="shared" si="5"/>
        <v>1500000</v>
      </c>
      <c r="O30" s="64">
        <f t="shared" si="6"/>
        <v>941490</v>
      </c>
      <c r="P30" s="62">
        <f t="shared" si="7"/>
        <v>558510</v>
      </c>
    </row>
    <row r="31" spans="1:16" ht="12.75">
      <c r="A31" s="35"/>
      <c r="B31" s="36" t="s">
        <v>28</v>
      </c>
      <c r="C31" s="34" t="s">
        <v>29</v>
      </c>
      <c r="D31" s="64">
        <v>200000</v>
      </c>
      <c r="E31" s="64">
        <v>42220</v>
      </c>
      <c r="F31" s="64"/>
      <c r="G31" s="64"/>
      <c r="H31" s="64">
        <v>19067132</v>
      </c>
      <c r="I31" s="65">
        <v>1879117</v>
      </c>
      <c r="J31" s="64"/>
      <c r="K31" s="64"/>
      <c r="L31" s="64"/>
      <c r="M31" s="64"/>
      <c r="N31" s="64">
        <f t="shared" si="5"/>
        <v>19267132</v>
      </c>
      <c r="O31" s="64">
        <f t="shared" si="6"/>
        <v>1921337</v>
      </c>
      <c r="P31" s="62">
        <f t="shared" si="7"/>
        <v>17345795</v>
      </c>
    </row>
    <row r="32" spans="1:16" ht="12.75">
      <c r="A32" s="35"/>
      <c r="B32" s="36" t="s">
        <v>30</v>
      </c>
      <c r="C32" s="34" t="s">
        <v>31</v>
      </c>
      <c r="D32" s="64">
        <v>15000</v>
      </c>
      <c r="E32" s="64"/>
      <c r="F32" s="64"/>
      <c r="G32" s="64"/>
      <c r="H32" s="64">
        <v>60000</v>
      </c>
      <c r="I32" s="65"/>
      <c r="J32" s="64"/>
      <c r="K32" s="64"/>
      <c r="L32" s="64"/>
      <c r="M32" s="64"/>
      <c r="N32" s="64">
        <f t="shared" si="5"/>
        <v>75000</v>
      </c>
      <c r="O32" s="64">
        <f t="shared" si="6"/>
        <v>0</v>
      </c>
      <c r="P32" s="62">
        <f t="shared" si="7"/>
        <v>75000</v>
      </c>
    </row>
    <row r="33" spans="1:16" ht="12.75">
      <c r="A33" s="35"/>
      <c r="B33" s="36" t="s">
        <v>32</v>
      </c>
      <c r="C33" s="34" t="s">
        <v>33</v>
      </c>
      <c r="D33" s="64">
        <v>3700000</v>
      </c>
      <c r="E33" s="64">
        <v>649577</v>
      </c>
      <c r="F33" s="64"/>
      <c r="G33" s="64"/>
      <c r="H33" s="64"/>
      <c r="I33" s="65"/>
      <c r="J33" s="64"/>
      <c r="K33" s="64"/>
      <c r="L33" s="64"/>
      <c r="M33" s="64"/>
      <c r="N33" s="64">
        <f t="shared" si="5"/>
        <v>3700000</v>
      </c>
      <c r="O33" s="64">
        <f t="shared" si="6"/>
        <v>649577</v>
      </c>
      <c r="P33" s="62">
        <f t="shared" si="7"/>
        <v>3050423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169598000</v>
      </c>
      <c r="E34" s="64">
        <f>SUM(E35:E37)</f>
        <v>23262750</v>
      </c>
      <c r="F34" s="64">
        <f aca="true" t="shared" si="9" ref="F34:M34">SUM(F35:F37)</f>
        <v>375233755</v>
      </c>
      <c r="G34" s="64">
        <f t="shared" si="9"/>
        <v>93466904</v>
      </c>
      <c r="H34" s="64">
        <f t="shared" si="9"/>
        <v>0</v>
      </c>
      <c r="I34" s="64">
        <f t="shared" si="9"/>
        <v>0</v>
      </c>
      <c r="J34" s="64">
        <f t="shared" si="9"/>
        <v>799390</v>
      </c>
      <c r="K34" s="64">
        <f t="shared" si="9"/>
        <v>69000</v>
      </c>
      <c r="L34" s="64">
        <f t="shared" si="9"/>
        <v>0</v>
      </c>
      <c r="M34" s="64">
        <f t="shared" si="9"/>
        <v>0</v>
      </c>
      <c r="N34" s="64">
        <f t="shared" si="5"/>
        <v>545631145</v>
      </c>
      <c r="O34" s="64">
        <f t="shared" si="6"/>
        <v>116798654</v>
      </c>
      <c r="P34" s="62">
        <f t="shared" si="7"/>
        <v>428832491</v>
      </c>
    </row>
    <row r="35" spans="1:16" ht="12.75">
      <c r="A35" s="35"/>
      <c r="B35" s="36" t="s">
        <v>39</v>
      </c>
      <c r="C35" s="34" t="s">
        <v>93</v>
      </c>
      <c r="D35" s="64">
        <v>169598000</v>
      </c>
      <c r="E35" s="64">
        <v>23262750</v>
      </c>
      <c r="F35" s="64">
        <v>375233755</v>
      </c>
      <c r="G35" s="65">
        <v>93466904</v>
      </c>
      <c r="H35" s="64"/>
      <c r="I35" s="64"/>
      <c r="J35" s="64"/>
      <c r="K35" s="65"/>
      <c r="L35" s="64"/>
      <c r="M35" s="64"/>
      <c r="N35" s="64">
        <f t="shared" si="5"/>
        <v>544831755</v>
      </c>
      <c r="O35" s="64">
        <f t="shared" si="6"/>
        <v>116729654</v>
      </c>
      <c r="P35" s="62">
        <f t="shared" si="7"/>
        <v>428102101</v>
      </c>
    </row>
    <row r="36" spans="1:16" ht="12.75">
      <c r="A36" s="35"/>
      <c r="B36" s="36" t="s">
        <v>41</v>
      </c>
      <c r="C36" s="34" t="s">
        <v>94</v>
      </c>
      <c r="D36" s="64"/>
      <c r="E36" s="64"/>
      <c r="F36" s="64"/>
      <c r="G36" s="64"/>
      <c r="H36" s="64"/>
      <c r="I36" s="64"/>
      <c r="J36" s="64">
        <v>799390</v>
      </c>
      <c r="K36" s="65">
        <v>69000</v>
      </c>
      <c r="L36" s="64"/>
      <c r="M36" s="64"/>
      <c r="N36" s="64">
        <f t="shared" si="5"/>
        <v>799390</v>
      </c>
      <c r="O36" s="64">
        <f t="shared" si="6"/>
        <v>69000</v>
      </c>
      <c r="P36" s="62">
        <f t="shared" si="7"/>
        <v>730390</v>
      </c>
    </row>
    <row r="37" spans="1:16" ht="12.75">
      <c r="A37" s="37"/>
      <c r="B37" s="36">
        <v>744</v>
      </c>
      <c r="C37" s="34" t="s">
        <v>96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>
        <f t="shared" si="5"/>
        <v>0</v>
      </c>
      <c r="O37" s="64">
        <f t="shared" si="6"/>
        <v>0</v>
      </c>
      <c r="P37" s="62">
        <f t="shared" si="7"/>
        <v>0</v>
      </c>
    </row>
    <row r="38" spans="1:16" s="51" customFormat="1" ht="12.75">
      <c r="A38" s="53">
        <v>75</v>
      </c>
      <c r="B38" s="58"/>
      <c r="C38" s="55" t="s">
        <v>104</v>
      </c>
      <c r="D38" s="66">
        <f>SUM(D39:D41)</f>
        <v>0</v>
      </c>
      <c r="E38" s="66">
        <f>SUM(E39:E41)</f>
        <v>0</v>
      </c>
      <c r="F38" s="66">
        <f aca="true" t="shared" si="10" ref="F38:M38">SUM(F39:F41)</f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6">
        <f t="shared" si="10"/>
        <v>7200000</v>
      </c>
      <c r="M38" s="66">
        <f t="shared" si="10"/>
        <v>672600</v>
      </c>
      <c r="N38" s="64">
        <f t="shared" si="5"/>
        <v>7200000</v>
      </c>
      <c r="O38" s="64">
        <f t="shared" si="6"/>
        <v>672600</v>
      </c>
      <c r="P38" s="62">
        <f t="shared" si="7"/>
        <v>6527400</v>
      </c>
    </row>
    <row r="39" spans="1:16" ht="12.75">
      <c r="A39" s="32"/>
      <c r="B39" s="31" t="s">
        <v>105</v>
      </c>
      <c r="C39" s="31" t="s">
        <v>106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107</v>
      </c>
      <c r="C40" s="31" t="s">
        <v>108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109</v>
      </c>
      <c r="C41" s="31" t="s">
        <v>110</v>
      </c>
      <c r="D41" s="66"/>
      <c r="E41" s="66"/>
      <c r="F41" s="66"/>
      <c r="G41" s="66"/>
      <c r="H41" s="66"/>
      <c r="I41" s="66"/>
      <c r="J41" s="66"/>
      <c r="K41" s="66"/>
      <c r="L41" s="66">
        <v>7200000</v>
      </c>
      <c r="M41" s="66">
        <v>672600</v>
      </c>
      <c r="N41" s="64">
        <f t="shared" si="5"/>
        <v>7200000</v>
      </c>
      <c r="O41" s="64">
        <f t="shared" si="6"/>
        <v>672600</v>
      </c>
      <c r="P41" s="62">
        <f t="shared" si="7"/>
        <v>6527400</v>
      </c>
    </row>
    <row r="42" spans="1:16" s="51" customFormat="1" ht="12.75">
      <c r="A42" s="53">
        <v>76</v>
      </c>
      <c r="B42" s="57"/>
      <c r="C42" s="55" t="s">
        <v>111</v>
      </c>
      <c r="D42" s="66">
        <f>SUM(D43:D45)</f>
        <v>0</v>
      </c>
      <c r="E42" s="66">
        <f>SUM(E43:E45)</f>
        <v>0</v>
      </c>
      <c r="F42" s="66">
        <f aca="true" t="shared" si="11" ref="F42:M42">SUM(F43:F45)</f>
        <v>0</v>
      </c>
      <c r="G42" s="66">
        <f t="shared" si="11"/>
        <v>0</v>
      </c>
      <c r="H42" s="66">
        <f t="shared" si="11"/>
        <v>0</v>
      </c>
      <c r="I42" s="66">
        <f t="shared" si="11"/>
        <v>0</v>
      </c>
      <c r="J42" s="66">
        <f t="shared" si="11"/>
        <v>0</v>
      </c>
      <c r="K42" s="66">
        <f t="shared" si="11"/>
        <v>0</v>
      </c>
      <c r="L42" s="66">
        <f t="shared" si="11"/>
        <v>0</v>
      </c>
      <c r="M42" s="66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112</v>
      </c>
      <c r="C43" s="31" t="s">
        <v>113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114</v>
      </c>
      <c r="C44" s="31" t="s">
        <v>115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116</v>
      </c>
      <c r="C45" s="31" t="s">
        <v>117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118</v>
      </c>
      <c r="D46" s="66">
        <f>SUM(D47:D48)</f>
        <v>0</v>
      </c>
      <c r="E46" s="66">
        <f>SUM(E47:E48)</f>
        <v>0</v>
      </c>
      <c r="F46" s="66">
        <f aca="true" t="shared" si="12" ref="F46:M46">SUM(F47:F48)</f>
        <v>0</v>
      </c>
      <c r="G46" s="66">
        <f t="shared" si="12"/>
        <v>0</v>
      </c>
      <c r="H46" s="66">
        <f t="shared" si="12"/>
        <v>0</v>
      </c>
      <c r="I46" s="66">
        <f t="shared" si="12"/>
        <v>0</v>
      </c>
      <c r="J46" s="66">
        <f t="shared" si="12"/>
        <v>0</v>
      </c>
      <c r="K46" s="66">
        <f t="shared" si="12"/>
        <v>0</v>
      </c>
      <c r="L46" s="66">
        <f t="shared" si="12"/>
        <v>0</v>
      </c>
      <c r="M46" s="66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119</v>
      </c>
      <c r="C47" s="31" t="s">
        <v>120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121</v>
      </c>
      <c r="D48" s="66">
        <f>SUM(D49)</f>
        <v>0</v>
      </c>
      <c r="E48" s="66">
        <f>SUM(E49)</f>
        <v>0</v>
      </c>
      <c r="F48" s="66">
        <f aca="true" t="shared" si="13" ref="F48:M48">SUM(F49)</f>
        <v>0</v>
      </c>
      <c r="G48" s="66">
        <f t="shared" si="13"/>
        <v>0</v>
      </c>
      <c r="H48" s="66">
        <f t="shared" si="13"/>
        <v>0</v>
      </c>
      <c r="I48" s="66">
        <f t="shared" si="13"/>
        <v>0</v>
      </c>
      <c r="J48" s="66">
        <f t="shared" si="13"/>
        <v>0</v>
      </c>
      <c r="K48" s="66">
        <f t="shared" si="13"/>
        <v>0</v>
      </c>
      <c r="L48" s="66">
        <f t="shared" si="13"/>
        <v>0</v>
      </c>
      <c r="M48" s="66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122</v>
      </c>
      <c r="C49" s="31" t="s">
        <v>123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32000000</v>
      </c>
      <c r="E51" s="64">
        <f>SUM(E52:E55)</f>
        <v>7297543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32000000</v>
      </c>
      <c r="O51" s="64">
        <f t="shared" si="6"/>
        <v>7297543</v>
      </c>
      <c r="P51" s="62">
        <f t="shared" si="7"/>
        <v>24702457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32000000</v>
      </c>
      <c r="E54" s="64">
        <v>7297543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32000000</v>
      </c>
      <c r="O54" s="64">
        <f t="shared" si="6"/>
        <v>7297543</v>
      </c>
      <c r="P54" s="62">
        <f t="shared" si="7"/>
        <v>24702457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ht="12.75">
      <c r="A57" s="35"/>
      <c r="B57" s="36" t="s">
        <v>39</v>
      </c>
      <c r="C57" s="34" t="s">
        <v>40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82" t="s">
        <v>43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6" ht="16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ht="16.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76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101</v>
      </c>
    </row>
    <row r="64" spans="1:16" ht="25.5" customHeight="1">
      <c r="A64" s="4"/>
      <c r="B64" s="3"/>
      <c r="C64" s="77" t="s">
        <v>128</v>
      </c>
      <c r="D64" s="84" t="s">
        <v>129</v>
      </c>
      <c r="E64" s="84"/>
      <c r="F64" s="84" t="s">
        <v>130</v>
      </c>
      <c r="G64" s="84"/>
      <c r="H64" s="84" t="s">
        <v>131</v>
      </c>
      <c r="I64" s="84"/>
      <c r="J64" s="84" t="s">
        <v>132</v>
      </c>
      <c r="K64" s="84"/>
      <c r="L64" s="84" t="s">
        <v>133</v>
      </c>
      <c r="M64" s="84"/>
      <c r="N64" s="84" t="s">
        <v>134</v>
      </c>
      <c r="O64" s="84"/>
      <c r="P64" s="84"/>
    </row>
    <row r="65" spans="1:16" ht="53.25" customHeight="1">
      <c r="A65" s="4"/>
      <c r="B65" s="3"/>
      <c r="C65" s="77"/>
      <c r="D65" s="30" t="s">
        <v>0</v>
      </c>
      <c r="E65" s="30" t="s">
        <v>127</v>
      </c>
      <c r="F65" s="30" t="s">
        <v>1</v>
      </c>
      <c r="G65" s="30" t="s">
        <v>127</v>
      </c>
      <c r="H65" s="30" t="s">
        <v>1</v>
      </c>
      <c r="I65" s="30" t="s">
        <v>127</v>
      </c>
      <c r="J65" s="30" t="s">
        <v>1</v>
      </c>
      <c r="K65" s="30" t="s">
        <v>127</v>
      </c>
      <c r="L65" s="30" t="s">
        <v>1</v>
      </c>
      <c r="M65" s="30" t="s">
        <v>127</v>
      </c>
      <c r="N65" s="40" t="s">
        <v>1</v>
      </c>
      <c r="O65" s="30" t="s">
        <v>127</v>
      </c>
      <c r="P65" s="30" t="s">
        <v>138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69865000</v>
      </c>
      <c r="E66" s="64">
        <f>SUM(E67:E70)</f>
        <v>15635072</v>
      </c>
      <c r="F66" s="64">
        <f aca="true" t="shared" si="16" ref="F66:M66">SUM(F67:F70)</f>
        <v>337535185</v>
      </c>
      <c r="G66" s="64">
        <f t="shared" si="16"/>
        <v>81799330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407400185</v>
      </c>
      <c r="O66" s="64">
        <f t="shared" si="17"/>
        <v>97434402</v>
      </c>
      <c r="P66" s="62">
        <f aca="true" t="shared" si="18" ref="P66:P114">N66-O66</f>
        <v>309965783</v>
      </c>
    </row>
    <row r="67" spans="1:16" ht="12.75">
      <c r="A67" s="26"/>
      <c r="B67" s="25">
        <v>401</v>
      </c>
      <c r="C67" s="24" t="s">
        <v>45</v>
      </c>
      <c r="D67" s="64">
        <v>45640000</v>
      </c>
      <c r="E67" s="64">
        <v>10528397</v>
      </c>
      <c r="F67" s="64">
        <v>246603297</v>
      </c>
      <c r="G67" s="64">
        <v>59664702</v>
      </c>
      <c r="H67" s="64"/>
      <c r="I67" s="64"/>
      <c r="J67" s="64"/>
      <c r="K67" s="64"/>
      <c r="L67" s="64"/>
      <c r="M67" s="64"/>
      <c r="N67" s="64">
        <f t="shared" si="17"/>
        <v>292243297</v>
      </c>
      <c r="O67" s="64">
        <f t="shared" si="17"/>
        <v>70193099</v>
      </c>
      <c r="P67" s="62">
        <f t="shared" si="18"/>
        <v>222050198</v>
      </c>
    </row>
    <row r="68" spans="1:16" ht="12.75">
      <c r="A68" s="26"/>
      <c r="B68" s="25">
        <v>402</v>
      </c>
      <c r="C68" s="24" t="s">
        <v>46</v>
      </c>
      <c r="D68" s="64">
        <v>18825000</v>
      </c>
      <c r="E68" s="64">
        <v>3905269</v>
      </c>
      <c r="F68" s="65">
        <v>90931888</v>
      </c>
      <c r="G68" s="64">
        <v>22134628</v>
      </c>
      <c r="H68" s="64"/>
      <c r="I68" s="64"/>
      <c r="J68" s="64"/>
      <c r="K68" s="64"/>
      <c r="L68" s="64"/>
      <c r="M68" s="64"/>
      <c r="N68" s="64">
        <f t="shared" si="17"/>
        <v>109756888</v>
      </c>
      <c r="O68" s="64">
        <f t="shared" si="17"/>
        <v>26039897</v>
      </c>
      <c r="P68" s="62">
        <f t="shared" si="18"/>
        <v>83716991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5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5400000</v>
      </c>
      <c r="E70" s="64">
        <v>1201406</v>
      </c>
      <c r="F70" s="65"/>
      <c r="G70" s="64"/>
      <c r="H70" s="64"/>
      <c r="I70" s="64"/>
      <c r="J70" s="64"/>
      <c r="K70" s="64"/>
      <c r="L70" s="64"/>
      <c r="M70" s="64"/>
      <c r="N70" s="64">
        <f t="shared" si="17"/>
        <v>5400000</v>
      </c>
      <c r="O70" s="64">
        <f t="shared" si="17"/>
        <v>1201406</v>
      </c>
      <c r="P70" s="62">
        <f t="shared" si="18"/>
        <v>4198594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0</v>
      </c>
      <c r="F71" s="65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0</v>
      </c>
      <c r="P71" s="62">
        <f t="shared" si="18"/>
        <v>6000000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5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/>
      <c r="F73" s="65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0</v>
      </c>
      <c r="P73" s="62">
        <f t="shared" si="18"/>
        <v>3000000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5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5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108056000</v>
      </c>
      <c r="E76" s="64">
        <f>SUM(E77:E83)</f>
        <v>9488055</v>
      </c>
      <c r="F76" s="65">
        <f aca="true" t="shared" si="20" ref="F76:M76">SUM(F77:F83)</f>
        <v>37688570</v>
      </c>
      <c r="G76" s="64">
        <f t="shared" si="20"/>
        <v>7207944</v>
      </c>
      <c r="H76" s="64">
        <f t="shared" si="20"/>
        <v>18397132</v>
      </c>
      <c r="I76" s="64">
        <f t="shared" si="20"/>
        <v>1705904</v>
      </c>
      <c r="J76" s="64">
        <f t="shared" si="20"/>
        <v>461250</v>
      </c>
      <c r="K76" s="64">
        <f t="shared" si="20"/>
        <v>0</v>
      </c>
      <c r="L76" s="64">
        <f t="shared" si="20"/>
        <v>0</v>
      </c>
      <c r="M76" s="64">
        <f t="shared" si="20"/>
        <v>0</v>
      </c>
      <c r="N76" s="64">
        <f t="shared" si="17"/>
        <v>164602952</v>
      </c>
      <c r="O76" s="64">
        <f t="shared" si="17"/>
        <v>18401903</v>
      </c>
      <c r="P76" s="62">
        <f t="shared" si="18"/>
        <v>146201049</v>
      </c>
    </row>
    <row r="77" spans="1:16" ht="12.75">
      <c r="A77" s="26"/>
      <c r="B77" s="25">
        <v>420</v>
      </c>
      <c r="C77" s="24" t="s">
        <v>55</v>
      </c>
      <c r="D77" s="64">
        <v>577000</v>
      </c>
      <c r="E77" s="64">
        <v>3470</v>
      </c>
      <c r="F77" s="65">
        <v>20000</v>
      </c>
      <c r="G77" s="64">
        <v>1200</v>
      </c>
      <c r="H77" s="64">
        <v>250000</v>
      </c>
      <c r="I77" s="64">
        <v>10440</v>
      </c>
      <c r="J77" s="64"/>
      <c r="K77" s="64"/>
      <c r="L77" s="64"/>
      <c r="M77" s="64"/>
      <c r="N77" s="64">
        <f t="shared" si="17"/>
        <v>847000</v>
      </c>
      <c r="O77" s="64">
        <f t="shared" si="17"/>
        <v>15110</v>
      </c>
      <c r="P77" s="62">
        <f t="shared" si="18"/>
        <v>831890</v>
      </c>
    </row>
    <row r="78" spans="1:16" ht="12.75">
      <c r="A78" s="26"/>
      <c r="B78" s="25">
        <v>421</v>
      </c>
      <c r="C78" s="24" t="s">
        <v>56</v>
      </c>
      <c r="D78" s="64">
        <v>35167000</v>
      </c>
      <c r="E78" s="64">
        <v>7325842</v>
      </c>
      <c r="F78" s="65">
        <v>20807977</v>
      </c>
      <c r="G78" s="64">
        <v>3272222</v>
      </c>
      <c r="H78" s="64">
        <v>3120000</v>
      </c>
      <c r="I78" s="64">
        <v>238619</v>
      </c>
      <c r="J78" s="64"/>
      <c r="K78" s="64"/>
      <c r="L78" s="64"/>
      <c r="M78" s="64"/>
      <c r="N78" s="64">
        <f t="shared" si="17"/>
        <v>59094977</v>
      </c>
      <c r="O78" s="64">
        <f t="shared" si="17"/>
        <v>10836683</v>
      </c>
      <c r="P78" s="62">
        <f t="shared" si="18"/>
        <v>48258294</v>
      </c>
    </row>
    <row r="79" spans="1:16" ht="12.75">
      <c r="A79" s="26"/>
      <c r="B79" s="25">
        <v>423</v>
      </c>
      <c r="C79" s="24" t="s">
        <v>57</v>
      </c>
      <c r="D79" s="64">
        <v>4195000</v>
      </c>
      <c r="E79" s="64">
        <v>141334</v>
      </c>
      <c r="F79" s="65">
        <v>580390</v>
      </c>
      <c r="G79" s="64">
        <v>272889</v>
      </c>
      <c r="H79" s="64">
        <v>6465000</v>
      </c>
      <c r="I79" s="64">
        <v>936936</v>
      </c>
      <c r="J79" s="64">
        <v>60000</v>
      </c>
      <c r="K79" s="64"/>
      <c r="L79" s="64"/>
      <c r="M79" s="64"/>
      <c r="N79" s="64">
        <f t="shared" si="17"/>
        <v>11300390</v>
      </c>
      <c r="O79" s="64">
        <f t="shared" si="17"/>
        <v>1351159</v>
      </c>
      <c r="P79" s="62">
        <f t="shared" si="18"/>
        <v>9949231</v>
      </c>
    </row>
    <row r="80" spans="1:16" ht="12.75">
      <c r="A80" s="26"/>
      <c r="B80" s="25">
        <v>424</v>
      </c>
      <c r="C80" s="24" t="s">
        <v>58</v>
      </c>
      <c r="D80" s="64">
        <v>45725000</v>
      </c>
      <c r="E80" s="64">
        <v>401532</v>
      </c>
      <c r="F80" s="64">
        <v>880843</v>
      </c>
      <c r="G80" s="64">
        <v>97343</v>
      </c>
      <c r="H80" s="64">
        <v>1019000</v>
      </c>
      <c r="I80" s="64">
        <v>119900</v>
      </c>
      <c r="J80" s="64"/>
      <c r="K80" s="64"/>
      <c r="L80" s="64"/>
      <c r="M80" s="64"/>
      <c r="N80" s="64">
        <f t="shared" si="17"/>
        <v>47624843</v>
      </c>
      <c r="O80" s="64">
        <f t="shared" si="17"/>
        <v>618775</v>
      </c>
      <c r="P80" s="62">
        <f t="shared" si="18"/>
        <v>47006068</v>
      </c>
    </row>
    <row r="81" spans="1:16" ht="12.75">
      <c r="A81" s="26"/>
      <c r="B81" s="25">
        <v>425</v>
      </c>
      <c r="C81" s="24" t="s">
        <v>59</v>
      </c>
      <c r="D81" s="64">
        <v>17822000</v>
      </c>
      <c r="E81" s="64">
        <v>1049335</v>
      </c>
      <c r="F81" s="64">
        <v>15134933</v>
      </c>
      <c r="G81" s="64">
        <v>3487435</v>
      </c>
      <c r="H81" s="64">
        <v>5960232</v>
      </c>
      <c r="I81" s="65">
        <v>342082</v>
      </c>
      <c r="J81" s="64">
        <v>335250</v>
      </c>
      <c r="K81" s="64"/>
      <c r="L81" s="64"/>
      <c r="M81" s="64"/>
      <c r="N81" s="64">
        <f t="shared" si="17"/>
        <v>39252415</v>
      </c>
      <c r="O81" s="64">
        <f t="shared" si="17"/>
        <v>4878852</v>
      </c>
      <c r="P81" s="62">
        <f t="shared" si="18"/>
        <v>34373563</v>
      </c>
    </row>
    <row r="82" spans="1:16" ht="12.75">
      <c r="A82" s="26"/>
      <c r="B82" s="25">
        <v>426</v>
      </c>
      <c r="C82" s="24" t="s">
        <v>60</v>
      </c>
      <c r="D82" s="64">
        <v>4570000</v>
      </c>
      <c r="E82" s="64">
        <v>566542</v>
      </c>
      <c r="F82" s="64">
        <v>264427</v>
      </c>
      <c r="G82" s="64">
        <v>76855</v>
      </c>
      <c r="H82" s="64">
        <v>1582900</v>
      </c>
      <c r="I82" s="64">
        <v>57927</v>
      </c>
      <c r="J82" s="64">
        <v>66000</v>
      </c>
      <c r="K82" s="64"/>
      <c r="L82" s="64"/>
      <c r="M82" s="64"/>
      <c r="N82" s="64">
        <f t="shared" si="17"/>
        <v>6483327</v>
      </c>
      <c r="O82" s="64">
        <f t="shared" si="17"/>
        <v>701324</v>
      </c>
      <c r="P82" s="62">
        <f t="shared" si="18"/>
        <v>5782003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120000</v>
      </c>
      <c r="E84" s="64">
        <f>SUM(E85:E87)</f>
        <v>34389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120000</v>
      </c>
      <c r="O84" s="64">
        <f t="shared" si="17"/>
        <v>34389</v>
      </c>
      <c r="P84" s="62">
        <f t="shared" si="18"/>
        <v>85611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120000</v>
      </c>
      <c r="E86" s="64">
        <v>34389</v>
      </c>
      <c r="F86" s="64"/>
      <c r="G86" s="64"/>
      <c r="H86" s="64"/>
      <c r="I86" s="64"/>
      <c r="J86" s="64"/>
      <c r="K86" s="64"/>
      <c r="L86" s="64"/>
      <c r="M86" s="64"/>
      <c r="N86" s="64">
        <f t="shared" si="17"/>
        <v>120000</v>
      </c>
      <c r="O86" s="64">
        <f t="shared" si="17"/>
        <v>34389</v>
      </c>
      <c r="P86" s="62">
        <f t="shared" si="18"/>
        <v>85611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27070000</v>
      </c>
      <c r="E88" s="64">
        <f>SUM(E89:E93)</f>
        <v>5188881</v>
      </c>
      <c r="F88" s="64">
        <f aca="true" t="shared" si="22" ref="F88:M88">SUM(F89:F93)</f>
        <v>0</v>
      </c>
      <c r="G88" s="64">
        <f t="shared" si="22"/>
        <v>0</v>
      </c>
      <c r="H88" s="64">
        <f t="shared" si="22"/>
        <v>100000</v>
      </c>
      <c r="I88" s="64">
        <f t="shared" si="22"/>
        <v>6812</v>
      </c>
      <c r="J88" s="64">
        <f t="shared" si="22"/>
        <v>338140</v>
      </c>
      <c r="K88" s="64">
        <f t="shared" si="22"/>
        <v>0</v>
      </c>
      <c r="L88" s="64">
        <f t="shared" si="22"/>
        <v>0</v>
      </c>
      <c r="M88" s="64">
        <f t="shared" si="22"/>
        <v>0</v>
      </c>
      <c r="N88" s="64">
        <f t="shared" si="17"/>
        <v>27508140</v>
      </c>
      <c r="O88" s="64">
        <f t="shared" si="17"/>
        <v>5195693</v>
      </c>
      <c r="P88" s="62">
        <f t="shared" si="18"/>
        <v>22312447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9500000</v>
      </c>
      <c r="E91" s="64">
        <v>950000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9500000</v>
      </c>
      <c r="O91" s="64">
        <f t="shared" si="17"/>
        <v>950000</v>
      </c>
      <c r="P91" s="62">
        <f t="shared" si="18"/>
        <v>8550000</v>
      </c>
    </row>
    <row r="92" spans="1:16" ht="12.75">
      <c r="A92" s="26"/>
      <c r="B92" s="25">
        <v>464</v>
      </c>
      <c r="C92" s="24" t="s">
        <v>69</v>
      </c>
      <c r="D92" s="64">
        <v>17570000</v>
      </c>
      <c r="E92" s="64">
        <v>4238881</v>
      </c>
      <c r="F92" s="64"/>
      <c r="G92" s="64"/>
      <c r="H92" s="64">
        <v>100000</v>
      </c>
      <c r="I92" s="64">
        <v>6812</v>
      </c>
      <c r="J92" s="64">
        <v>338140</v>
      </c>
      <c r="K92" s="64"/>
      <c r="L92" s="64"/>
      <c r="M92" s="64"/>
      <c r="N92" s="64">
        <f t="shared" si="17"/>
        <v>18008140</v>
      </c>
      <c r="O92" s="64">
        <f t="shared" si="17"/>
        <v>4245693</v>
      </c>
      <c r="P92" s="62">
        <f t="shared" si="18"/>
        <v>13762447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900000</v>
      </c>
      <c r="E94" s="64">
        <f>SUM(E95:E98)</f>
        <v>98000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900000</v>
      </c>
      <c r="O94" s="64">
        <f t="shared" si="17"/>
        <v>98000</v>
      </c>
      <c r="P94" s="62">
        <f t="shared" si="18"/>
        <v>802000</v>
      </c>
    </row>
    <row r="95" spans="1:16" ht="12.75">
      <c r="A95" s="26"/>
      <c r="B95" s="25">
        <v>471</v>
      </c>
      <c r="C95" s="24" t="s">
        <v>72</v>
      </c>
      <c r="D95" s="64">
        <v>900000</v>
      </c>
      <c r="E95" s="64">
        <v>98000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900000</v>
      </c>
      <c r="O95" s="64">
        <f t="shared" si="17"/>
        <v>98000</v>
      </c>
      <c r="P95" s="62">
        <f t="shared" si="18"/>
        <v>802000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8670000</v>
      </c>
      <c r="E99" s="64">
        <f>SUM(E100:E102)</f>
        <v>3133333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8670000</v>
      </c>
      <c r="O99" s="64">
        <f t="shared" si="17"/>
        <v>3133333</v>
      </c>
      <c r="P99" s="62">
        <f t="shared" si="18"/>
        <v>5536667</v>
      </c>
    </row>
    <row r="100" spans="1:16" ht="12.75">
      <c r="A100" s="26"/>
      <c r="B100" s="25">
        <v>491</v>
      </c>
      <c r="C100" s="24" t="s">
        <v>77</v>
      </c>
      <c r="D100" s="64">
        <v>6270000</v>
      </c>
      <c r="E100" s="64">
        <v>3133333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6270000</v>
      </c>
      <c r="O100" s="64">
        <f t="shared" si="17"/>
        <v>3133333</v>
      </c>
      <c r="P100" s="62">
        <f t="shared" si="18"/>
        <v>3136667</v>
      </c>
    </row>
    <row r="101" spans="1:16" ht="12.75">
      <c r="A101" s="26"/>
      <c r="B101" s="25">
        <v>492</v>
      </c>
      <c r="C101" s="24" t="s">
        <v>78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0</v>
      </c>
      <c r="O101" s="64">
        <f t="shared" si="17"/>
        <v>0</v>
      </c>
      <c r="P101" s="62">
        <f t="shared" si="18"/>
        <v>0</v>
      </c>
    </row>
    <row r="102" spans="1:16" ht="12.75">
      <c r="A102" s="27"/>
      <c r="B102" s="25">
        <v>493</v>
      </c>
      <c r="C102" s="24" t="s">
        <v>79</v>
      </c>
      <c r="D102" s="64">
        <v>2400000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2400000</v>
      </c>
      <c r="O102" s="64">
        <f t="shared" si="17"/>
        <v>0</v>
      </c>
      <c r="P102" s="62">
        <f t="shared" si="18"/>
        <v>2400000</v>
      </c>
    </row>
    <row r="103" spans="3:16" ht="12.75">
      <c r="C103" s="5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165280000</v>
      </c>
      <c r="E104" s="64">
        <f>SUM(E105:E114)</f>
        <v>25652202</v>
      </c>
      <c r="F104" s="64">
        <f aca="true" t="shared" si="25" ref="F104:M104">SUM(F105:F114)</f>
        <v>10000</v>
      </c>
      <c r="G104" s="64">
        <f t="shared" si="25"/>
        <v>0</v>
      </c>
      <c r="H104" s="64">
        <f t="shared" si="25"/>
        <v>630000</v>
      </c>
      <c r="I104" s="64">
        <f t="shared" si="25"/>
        <v>0</v>
      </c>
      <c r="J104" s="64">
        <f t="shared" si="25"/>
        <v>0</v>
      </c>
      <c r="K104" s="64">
        <f t="shared" si="25"/>
        <v>0</v>
      </c>
      <c r="L104" s="64">
        <f t="shared" si="25"/>
        <v>7200000</v>
      </c>
      <c r="M104" s="64">
        <f t="shared" si="25"/>
        <v>672600</v>
      </c>
      <c r="N104" s="64">
        <f t="shared" si="17"/>
        <v>173120000</v>
      </c>
      <c r="O104" s="64">
        <f t="shared" si="17"/>
        <v>26324802</v>
      </c>
      <c r="P104" s="62">
        <f t="shared" si="18"/>
        <v>146795198</v>
      </c>
    </row>
    <row r="105" spans="1:16" ht="12.75">
      <c r="A105" s="26"/>
      <c r="B105" s="25">
        <v>480</v>
      </c>
      <c r="C105" s="24" t="s">
        <v>81</v>
      </c>
      <c r="D105" s="64">
        <v>1550000</v>
      </c>
      <c r="E105" s="64">
        <v>24542</v>
      </c>
      <c r="F105" s="64"/>
      <c r="G105" s="64"/>
      <c r="H105" s="64">
        <v>580000</v>
      </c>
      <c r="I105" s="64"/>
      <c r="J105" s="64"/>
      <c r="K105" s="64"/>
      <c r="L105" s="64"/>
      <c r="M105" s="64"/>
      <c r="N105" s="64">
        <f t="shared" si="17"/>
        <v>2130000</v>
      </c>
      <c r="O105" s="64">
        <f t="shared" si="17"/>
        <v>24542</v>
      </c>
      <c r="P105" s="62">
        <f t="shared" si="18"/>
        <v>2105458</v>
      </c>
    </row>
    <row r="106" spans="1:16" ht="12.75">
      <c r="A106" s="26"/>
      <c r="B106" s="25">
        <v>481</v>
      </c>
      <c r="C106" s="24" t="s">
        <v>82</v>
      </c>
      <c r="D106" s="64">
        <v>5000000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5000000</v>
      </c>
      <c r="O106" s="64">
        <f t="shared" si="17"/>
        <v>0</v>
      </c>
      <c r="P106" s="62">
        <f t="shared" si="18"/>
        <v>5000000</v>
      </c>
    </row>
    <row r="107" spans="1:16" ht="12.75">
      <c r="A107" s="26"/>
      <c r="B107" s="25">
        <v>482</v>
      </c>
      <c r="C107" s="24" t="s">
        <v>83</v>
      </c>
      <c r="D107" s="64">
        <v>151200000</v>
      </c>
      <c r="E107" s="64">
        <v>25617860</v>
      </c>
      <c r="F107" s="64"/>
      <c r="G107" s="64"/>
      <c r="H107" s="64"/>
      <c r="I107" s="64"/>
      <c r="J107" s="64"/>
      <c r="K107" s="64"/>
      <c r="L107" s="64"/>
      <c r="M107" s="64"/>
      <c r="N107" s="64">
        <f t="shared" si="17"/>
        <v>151200000</v>
      </c>
      <c r="O107" s="64">
        <f t="shared" si="17"/>
        <v>25617860</v>
      </c>
      <c r="P107" s="62">
        <f t="shared" si="18"/>
        <v>125582140</v>
      </c>
    </row>
    <row r="108" spans="1:16" ht="12.75">
      <c r="A108" s="26"/>
      <c r="B108" s="25">
        <v>483</v>
      </c>
      <c r="C108" s="24" t="s">
        <v>84</v>
      </c>
      <c r="D108" s="64">
        <v>230000</v>
      </c>
      <c r="E108" s="64">
        <v>9800</v>
      </c>
      <c r="F108" s="64">
        <v>10000</v>
      </c>
      <c r="G108" s="64"/>
      <c r="H108" s="64">
        <v>50000</v>
      </c>
      <c r="I108" s="64"/>
      <c r="J108" s="64"/>
      <c r="K108" s="64"/>
      <c r="L108" s="64"/>
      <c r="M108" s="64"/>
      <c r="N108" s="64">
        <f t="shared" si="17"/>
        <v>290000</v>
      </c>
      <c r="O108" s="64">
        <f t="shared" si="17"/>
        <v>9800</v>
      </c>
      <c r="P108" s="62">
        <f t="shared" si="18"/>
        <v>280200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7000000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7000000</v>
      </c>
      <c r="O110" s="64">
        <f t="shared" si="17"/>
        <v>0</v>
      </c>
      <c r="P110" s="62">
        <f t="shared" si="18"/>
        <v>7000000</v>
      </c>
    </row>
    <row r="111" spans="1:16" ht="12.75">
      <c r="A111" s="28"/>
      <c r="B111" s="25">
        <v>486</v>
      </c>
      <c r="C111" s="24" t="s">
        <v>87</v>
      </c>
      <c r="D111" s="64">
        <v>300000</v>
      </c>
      <c r="E111" s="64"/>
      <c r="F111" s="64"/>
      <c r="G111" s="64"/>
      <c r="H111" s="64"/>
      <c r="I111" s="64"/>
      <c r="J111" s="64"/>
      <c r="K111" s="64"/>
      <c r="L111" s="64">
        <v>7200000</v>
      </c>
      <c r="M111" s="64">
        <v>672600</v>
      </c>
      <c r="N111" s="64">
        <f t="shared" si="17"/>
        <v>7500000</v>
      </c>
      <c r="O111" s="64">
        <f t="shared" si="17"/>
        <v>672600</v>
      </c>
      <c r="P111" s="62">
        <f t="shared" si="18"/>
        <v>6827400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2" t="s">
        <v>139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</row>
    <row r="117" spans="1:16" ht="1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ht="58.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6" ht="27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18.75" customHeight="1">
      <c r="A120" s="16"/>
      <c r="B120" s="16"/>
      <c r="C120" s="16" t="s">
        <v>103</v>
      </c>
      <c r="D120" s="78"/>
      <c r="E120" s="78"/>
      <c r="F120" s="9"/>
      <c r="G120" s="9"/>
      <c r="H120" s="9"/>
      <c r="I120" s="9"/>
      <c r="J120" s="9"/>
      <c r="K120" s="9"/>
      <c r="L120" s="9"/>
      <c r="M120" s="9"/>
      <c r="N120" s="79" t="s">
        <v>97</v>
      </c>
      <c r="O120" s="79"/>
      <c r="P120" s="79"/>
    </row>
    <row r="121" spans="1:16" ht="19.5" customHeight="1">
      <c r="A121" s="16"/>
      <c r="B121" s="16"/>
      <c r="C121" s="16" t="s">
        <v>124</v>
      </c>
      <c r="D121" s="78"/>
      <c r="E121" s="78"/>
      <c r="F121" s="9"/>
      <c r="G121" s="9"/>
      <c r="H121" s="9"/>
      <c r="K121" s="9"/>
      <c r="L121" s="9"/>
      <c r="M121" s="9"/>
      <c r="N121" s="80" t="s">
        <v>102</v>
      </c>
      <c r="O121" s="80"/>
      <c r="P121" s="80"/>
    </row>
    <row r="122" spans="1:14" ht="24.75" customHeight="1">
      <c r="A122" s="74"/>
      <c r="B122" s="74"/>
      <c r="C122" s="74"/>
      <c r="D122" s="78"/>
      <c r="E122" s="78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2015-06-09T07:21:14Z</cp:lastPrinted>
  <dcterms:created xsi:type="dcterms:W3CDTF">2010-06-28T08:20:16Z</dcterms:created>
  <dcterms:modified xsi:type="dcterms:W3CDTF">2016-04-11T11:21:24Z</dcterms:modified>
  <cp:category/>
  <cp:version/>
  <cp:contentType/>
  <cp:contentStatus/>
</cp:coreProperties>
</file>